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Q:\Admin\Personal\ALiana\Public\"/>
    </mc:Choice>
  </mc:AlternateContent>
  <xr:revisionPtr revIDLastSave="0" documentId="13_ncr:1_{4A5BF824-CD5B-41A6-A354-71DC25AE5E6A}" xr6:coauthVersionLast="46" xr6:coauthVersionMax="46" xr10:uidLastSave="{00000000-0000-0000-0000-000000000000}"/>
  <bookViews>
    <workbookView xWindow="-120" yWindow="-120" windowWidth="29040" windowHeight="176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Y5" i="4"/>
  <c r="AL6" i="4"/>
  <c r="AM6" i="4"/>
  <c r="AN6" i="4"/>
  <c r="AO6" i="4"/>
  <c r="AT6" i="4"/>
  <c r="AX6" i="4"/>
  <c r="AL7" i="4"/>
  <c r="AM7" i="4"/>
  <c r="AN7" i="4"/>
  <c r="AO7" i="4"/>
  <c r="AT7" i="4"/>
  <c r="AX7" i="4"/>
  <c r="BA7" i="4" s="1"/>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BA13" i="4" s="1"/>
  <c r="AL14" i="4"/>
  <c r="AM14" i="4"/>
  <c r="AN14" i="4"/>
  <c r="AO14" i="4"/>
  <c r="AT14" i="4"/>
  <c r="AX14" i="4"/>
  <c r="BA14" i="4" s="1"/>
  <c r="AY14" i="4"/>
  <c r="AL15" i="4"/>
  <c r="AT15" i="4"/>
  <c r="AX15" i="4"/>
  <c r="BA15" i="4" s="1"/>
  <c r="AZ15" i="4"/>
  <c r="AL16" i="4"/>
  <c r="AM16" i="4"/>
  <c r="AN16" i="4"/>
  <c r="AO16" i="4"/>
  <c r="AT16" i="4"/>
  <c r="AX16" i="4"/>
  <c r="AL17" i="4"/>
  <c r="AM17" i="4"/>
  <c r="AN17" i="4"/>
  <c r="AO17" i="4"/>
  <c r="AT17" i="4"/>
  <c r="AW17" i="4" s="1"/>
  <c r="AV17" i="4"/>
  <c r="AX17" i="4"/>
  <c r="BA17" i="4" s="1"/>
  <c r="AL18" i="4"/>
  <c r="AM18" i="4"/>
  <c r="AN18" i="4"/>
  <c r="AO18" i="4"/>
  <c r="AT18" i="4"/>
  <c r="AU18" i="4" s="1"/>
  <c r="AX18" i="4"/>
  <c r="AL19" i="4"/>
  <c r="AM19" i="4"/>
  <c r="AN19" i="4"/>
  <c r="AO19" i="4"/>
  <c r="AT19" i="4"/>
  <c r="AU19" i="4" s="1"/>
  <c r="AX19" i="4"/>
  <c r="AL20" i="4"/>
  <c r="AM20" i="4"/>
  <c r="AN20" i="4"/>
  <c r="AO20" i="4"/>
  <c r="AT20" i="4"/>
  <c r="AX20" i="4"/>
  <c r="BA20" i="4" s="1"/>
  <c r="AZ20" i="4"/>
  <c r="AL21" i="4"/>
  <c r="AM21" i="4"/>
  <c r="AN21" i="4"/>
  <c r="AO21" i="4"/>
  <c r="AT21" i="4"/>
  <c r="AX21" i="4"/>
  <c r="AL22" i="4"/>
  <c r="AM22" i="4"/>
  <c r="AN22" i="4"/>
  <c r="AO22" i="4"/>
  <c r="AT22" i="4"/>
  <c r="AX22" i="4"/>
  <c r="BA22" i="4" s="1"/>
  <c r="AL23" i="4"/>
  <c r="AM23" i="4"/>
  <c r="AN23" i="4"/>
  <c r="AO23" i="4"/>
  <c r="AT23" i="4"/>
  <c r="AX23" i="4"/>
  <c r="AY23" i="4"/>
  <c r="AL24" i="4"/>
  <c r="AM24" i="4"/>
  <c r="AN24" i="4"/>
  <c r="AO24" i="4"/>
  <c r="AT24" i="4"/>
  <c r="AX24" i="4"/>
  <c r="AL25" i="4"/>
  <c r="AM25" i="4"/>
  <c r="AN25" i="4"/>
  <c r="AO25" i="4"/>
  <c r="AT25" i="4"/>
  <c r="AW25" i="4" s="1"/>
  <c r="AX25" i="4"/>
  <c r="AL26" i="4"/>
  <c r="AM26" i="4"/>
  <c r="AN26" i="4"/>
  <c r="AO26" i="4"/>
  <c r="AT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X29" i="4"/>
  <c r="AL30" i="4"/>
  <c r="AM30" i="4"/>
  <c r="AN30" i="4"/>
  <c r="AO30" i="4"/>
  <c r="AT30" i="4"/>
  <c r="AX30" i="4"/>
  <c r="BA30" i="4" s="1"/>
  <c r="AZ30" i="4"/>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Y54" i="4"/>
  <c r="AL55" i="4"/>
  <c r="AM55" i="4"/>
  <c r="AN55" i="4"/>
  <c r="AO55" i="4"/>
  <c r="AT55" i="4"/>
  <c r="AW55" i="4" s="1"/>
  <c r="AX55" i="4"/>
  <c r="BA55" i="4" s="1"/>
  <c r="AY55" i="4"/>
  <c r="AL56" i="4"/>
  <c r="AM56" i="4"/>
  <c r="AN56" i="4"/>
  <c r="AO56" i="4"/>
  <c r="AT56" i="4"/>
  <c r="AX56" i="4"/>
  <c r="BA56" i="4" s="1"/>
  <c r="AL57" i="4"/>
  <c r="AM57" i="4"/>
  <c r="AN57" i="4"/>
  <c r="AO57" i="4"/>
  <c r="AT57" i="4"/>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W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U107" i="4"/>
  <c r="AW107" i="4"/>
  <c r="AX107" i="4"/>
  <c r="AZ107" i="4" s="1"/>
  <c r="BA107" i="4"/>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s="1"/>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X118" i="4"/>
  <c r="AL119" i="4"/>
  <c r="AM119" i="4"/>
  <c r="AN119" i="4"/>
  <c r="AO119" i="4"/>
  <c r="AT119" i="4"/>
  <c r="AX119" i="4"/>
  <c r="AZ119" i="4" s="1"/>
  <c r="AY119" i="4"/>
  <c r="BA119" i="4"/>
  <c r="AL120" i="4"/>
  <c r="AM120" i="4"/>
  <c r="AN120" i="4"/>
  <c r="AO120" i="4"/>
  <c r="AT120" i="4"/>
  <c r="AV120" i="4" s="1"/>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X132" i="4"/>
  <c r="AL133" i="4"/>
  <c r="AM133" i="4"/>
  <c r="AN133" i="4"/>
  <c r="AO133" i="4"/>
  <c r="AT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s="1"/>
  <c r="AX140" i="4"/>
  <c r="AY140" i="4"/>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V181" i="4" s="1"/>
  <c r="AU181" i="4"/>
  <c r="AX181" i="4"/>
  <c r="AZ181" i="4" s="1"/>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L189" i="4"/>
  <c r="AM189" i="4"/>
  <c r="AN189" i="4"/>
  <c r="AO189" i="4"/>
  <c r="AT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L194" i="4"/>
  <c r="AM194" i="4"/>
  <c r="AN194" i="4"/>
  <c r="AO194" i="4"/>
  <c r="AT194" i="4"/>
  <c r="AX194" i="4"/>
  <c r="AL195" i="4"/>
  <c r="AM195" i="4"/>
  <c r="AN195" i="4"/>
  <c r="AO195" i="4"/>
  <c r="AT195" i="4"/>
  <c r="AW195" i="4"/>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L248" i="4"/>
  <c r="AM248" i="4"/>
  <c r="AN248" i="4"/>
  <c r="AO248" i="4"/>
  <c r="AT248" i="4"/>
  <c r="AU248" i="4" s="1"/>
  <c r="AX248" i="4"/>
  <c r="AY248" i="4" s="1"/>
  <c r="AZ248" i="4"/>
  <c r="AL249" i="4"/>
  <c r="AM249" i="4"/>
  <c r="AN249" i="4"/>
  <c r="AO249" i="4"/>
  <c r="AT249" i="4"/>
  <c r="AU249" i="4" s="1"/>
  <c r="AX249" i="4"/>
  <c r="AY249" i="4" s="1"/>
  <c r="AL250" i="4"/>
  <c r="AM250" i="4"/>
  <c r="AN250" i="4"/>
  <c r="AO250" i="4"/>
  <c r="AT250" i="4"/>
  <c r="AU250" i="4" s="1"/>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X253" i="4"/>
  <c r="AY253" i="4" s="1"/>
  <c r="AL254" i="4"/>
  <c r="AM254" i="4"/>
  <c r="AN254" i="4"/>
  <c r="AO254" i="4"/>
  <c r="AT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X257" i="4"/>
  <c r="AY257" i="4" s="1"/>
  <c r="AL258" i="4"/>
  <c r="AM258" i="4"/>
  <c r="AN258" i="4"/>
  <c r="AO258" i="4"/>
  <c r="AT258" i="4"/>
  <c r="AU258" i="4" s="1"/>
  <c r="AX258" i="4"/>
  <c r="AZ258" i="4"/>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V261" i="4"/>
  <c r="AW261" i="4"/>
  <c r="AX261" i="4"/>
  <c r="AY261" i="4" s="1"/>
  <c r="AL262" i="4"/>
  <c r="AM262" i="4"/>
  <c r="AN262" i="4"/>
  <c r="AO262" i="4"/>
  <c r="AT262" i="4"/>
  <c r="AU262" i="4" s="1"/>
  <c r="AW262" i="4"/>
  <c r="AX262" i="4"/>
  <c r="AY262" i="4" s="1"/>
  <c r="AL263" i="4"/>
  <c r="AM263" i="4"/>
  <c r="AN263" i="4"/>
  <c r="AO263" i="4"/>
  <c r="AT263" i="4"/>
  <c r="AX263" i="4"/>
  <c r="AL264" i="4"/>
  <c r="AM264" i="4"/>
  <c r="AN264" i="4"/>
  <c r="AO264" i="4"/>
  <c r="AT264" i="4"/>
  <c r="AX264" i="4"/>
  <c r="AL265" i="4"/>
  <c r="AM265" i="4"/>
  <c r="AN265" i="4"/>
  <c r="AO265" i="4"/>
  <c r="AT265" i="4"/>
  <c r="AU265" i="4" s="1"/>
  <c r="AV265" i="4"/>
  <c r="AW265" i="4"/>
  <c r="AX265" i="4"/>
  <c r="AL266" i="4"/>
  <c r="AM266" i="4"/>
  <c r="AN266" i="4"/>
  <c r="AO266" i="4"/>
  <c r="AT266" i="4"/>
  <c r="AU266" i="4" s="1"/>
  <c r="AW266" i="4"/>
  <c r="AX266" i="4"/>
  <c r="BA266" i="4" s="1"/>
  <c r="AL267" i="4"/>
  <c r="AM267" i="4"/>
  <c r="AN267" i="4"/>
  <c r="AO267" i="4"/>
  <c r="AT267" i="4"/>
  <c r="AX267" i="4"/>
  <c r="AY267" i="4" s="1"/>
  <c r="BA267" i="4"/>
  <c r="AL268" i="4"/>
  <c r="AM268" i="4"/>
  <c r="AN268" i="4"/>
  <c r="AO268" i="4"/>
  <c r="AT268" i="4"/>
  <c r="AX268" i="4"/>
  <c r="AY268" i="4" s="1"/>
  <c r="AZ268" i="4"/>
  <c r="AL269" i="4"/>
  <c r="AM269" i="4"/>
  <c r="AN269" i="4"/>
  <c r="AO269" i="4"/>
  <c r="AT269" i="4"/>
  <c r="AX269" i="4"/>
  <c r="AL270" i="4"/>
  <c r="AM270" i="4"/>
  <c r="AN270" i="4"/>
  <c r="AO270" i="4"/>
  <c r="AT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X308" i="4"/>
  <c r="AL309" i="4"/>
  <c r="AM309" i="4"/>
  <c r="AN309" i="4"/>
  <c r="AO309" i="4"/>
  <c r="AT309" i="4"/>
  <c r="AU309" i="4" s="1"/>
  <c r="AX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V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L412" i="4"/>
  <c r="AM412" i="4"/>
  <c r="AN412" i="4"/>
  <c r="AO412" i="4"/>
  <c r="AT412" i="4"/>
  <c r="AU412" i="4" s="1"/>
  <c r="AV412" i="4"/>
  <c r="AX412" i="4"/>
  <c r="AL413" i="4"/>
  <c r="AM413" i="4"/>
  <c r="AN413" i="4"/>
  <c r="AO413" i="4"/>
  <c r="AT413" i="4"/>
  <c r="AW413" i="4"/>
  <c r="AX413" i="4"/>
  <c r="AZ413" i="4" s="1"/>
  <c r="AY413" i="4"/>
  <c r="AL414" i="4"/>
  <c r="AM414" i="4"/>
  <c r="AN414" i="4"/>
  <c r="AO414" i="4"/>
  <c r="AT414" i="4"/>
  <c r="AV414" i="4"/>
  <c r="AX414" i="4"/>
  <c r="AY414" i="4"/>
  <c r="AL415" i="4"/>
  <c r="AM415" i="4"/>
  <c r="AN415" i="4"/>
  <c r="AO415" i="4"/>
  <c r="AT415" i="4"/>
  <c r="AU415" i="4" s="1"/>
  <c r="AV415" i="4"/>
  <c r="AW415" i="4"/>
  <c r="AX415" i="4"/>
  <c r="AL416" i="4"/>
  <c r="AM416" i="4"/>
  <c r="AN416" i="4"/>
  <c r="AO416" i="4"/>
  <c r="AT416" i="4"/>
  <c r="AU416" i="4" s="1"/>
  <c r="AW416" i="4"/>
  <c r="AX416" i="4"/>
  <c r="BA416" i="4"/>
  <c r="AL417" i="4"/>
  <c r="AM417" i="4"/>
  <c r="AN417" i="4"/>
  <c r="AO417" i="4"/>
  <c r="AT417" i="4"/>
  <c r="AX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L426" i="4"/>
  <c r="AM426" i="4"/>
  <c r="AN426" i="4"/>
  <c r="AO426" i="4"/>
  <c r="AT426" i="4"/>
  <c r="AU426" i="4" s="1"/>
  <c r="AV426" i="4"/>
  <c r="AX426" i="4"/>
  <c r="AL427" i="4"/>
  <c r="AM427" i="4"/>
  <c r="AN427" i="4"/>
  <c r="AO427" i="4"/>
  <c r="AT427" i="4"/>
  <c r="AX427" i="4"/>
  <c r="AY427" i="4"/>
  <c r="AL428" i="4"/>
  <c r="AM428" i="4"/>
  <c r="AN428" i="4"/>
  <c r="AO428" i="4"/>
  <c r="AT428" i="4"/>
  <c r="AW428" i="4"/>
  <c r="AX428" i="4"/>
  <c r="AL429" i="4"/>
  <c r="AM429" i="4"/>
  <c r="AN429" i="4"/>
  <c r="AO429" i="4"/>
  <c r="AT429" i="4"/>
  <c r="AX429" i="4"/>
  <c r="AY429" i="4"/>
  <c r="AL430" i="4"/>
  <c r="AM430" i="4"/>
  <c r="AN430" i="4"/>
  <c r="AO430" i="4"/>
  <c r="AT430" i="4"/>
  <c r="AX430" i="4"/>
  <c r="AY430" i="4"/>
  <c r="AL431" i="4"/>
  <c r="AM431" i="4"/>
  <c r="AN431" i="4"/>
  <c r="AO431" i="4"/>
  <c r="AT431" i="4"/>
  <c r="AU431" i="4" s="1"/>
  <c r="AV431" i="4"/>
  <c r="AX431" i="4"/>
  <c r="AL432" i="4"/>
  <c r="AM432" i="4"/>
  <c r="AN432" i="4"/>
  <c r="AO432" i="4"/>
  <c r="AT432" i="4"/>
  <c r="AU432" i="4" s="1"/>
  <c r="AW432" i="4"/>
  <c r="AX432" i="4"/>
  <c r="AY432" i="4" s="1"/>
  <c r="AL433" i="4"/>
  <c r="AM433" i="4"/>
  <c r="AN433" i="4"/>
  <c r="AO433" i="4"/>
  <c r="AT433" i="4"/>
  <c r="AU433" i="4" s="1"/>
  <c r="AV433" i="4"/>
  <c r="AX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X437" i="4"/>
  <c r="AY437" i="4"/>
  <c r="AL438" i="4"/>
  <c r="AM438" i="4"/>
  <c r="AN438" i="4"/>
  <c r="AO438" i="4"/>
  <c r="AT438" i="4"/>
  <c r="AV438" i="4" s="1"/>
  <c r="AX438" i="4"/>
  <c r="AZ438" i="4" s="1"/>
  <c r="AY438" i="4"/>
  <c r="BA438" i="4"/>
  <c r="AL439" i="4"/>
  <c r="AM439" i="4"/>
  <c r="AN439" i="4"/>
  <c r="AO439" i="4"/>
  <c r="AT439" i="4"/>
  <c r="AW439" i="4"/>
  <c r="AX439" i="4"/>
  <c r="AY439" i="4"/>
  <c r="AL440" i="4"/>
  <c r="AM440" i="4"/>
  <c r="AN440" i="4"/>
  <c r="AO440" i="4"/>
  <c r="AT440" i="4"/>
  <c r="AU440" i="4" s="1"/>
  <c r="AW440" i="4"/>
  <c r="AX440" i="4"/>
  <c r="AY440" i="4" s="1"/>
  <c r="AL441" i="4"/>
  <c r="AM441" i="4"/>
  <c r="AN441" i="4"/>
  <c r="AO441" i="4"/>
  <c r="AT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BA446" i="4"/>
  <c r="AL447" i="4"/>
  <c r="AM447" i="4"/>
  <c r="AN447" i="4"/>
  <c r="AO447" i="4"/>
  <c r="AT447" i="4"/>
  <c r="AX447" i="4"/>
  <c r="AL448" i="4"/>
  <c r="AM448" i="4"/>
  <c r="AN448" i="4"/>
  <c r="AO448" i="4"/>
  <c r="AT448" i="4"/>
  <c r="AU448" i="4" s="1"/>
  <c r="AW448" i="4"/>
  <c r="AX448" i="4"/>
  <c r="AY448" i="4"/>
  <c r="AL449" i="4"/>
  <c r="AM449" i="4"/>
  <c r="AN449" i="4"/>
  <c r="AO449" i="4"/>
  <c r="AT449" i="4"/>
  <c r="AU449" i="4" s="1"/>
  <c r="AW449" i="4"/>
  <c r="AX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W453" i="4"/>
  <c r="AX453" i="4"/>
  <c r="AZ453" i="4" s="1"/>
  <c r="AY453" i="4"/>
  <c r="BA453" i="4"/>
  <c r="AL454" i="4"/>
  <c r="AM454" i="4"/>
  <c r="AN454" i="4"/>
  <c r="AO454" i="4"/>
  <c r="AT454" i="4"/>
  <c r="AV454" i="4" s="1"/>
  <c r="AX454" i="4"/>
  <c r="AZ454" i="4" s="1"/>
  <c r="AY454" i="4"/>
  <c r="BA454" i="4"/>
  <c r="AL455" i="4"/>
  <c r="AM455" i="4"/>
  <c r="AN455" i="4"/>
  <c r="AO455" i="4"/>
  <c r="AT455" i="4"/>
  <c r="AU455" i="4" s="1"/>
  <c r="AV455" i="4"/>
  <c r="AX455" i="4"/>
  <c r="AL456" i="4"/>
  <c r="AM456" i="4"/>
  <c r="AN456" i="4"/>
  <c r="AO456" i="4"/>
  <c r="AT456" i="4"/>
  <c r="AX456" i="4"/>
  <c r="AL457" i="4"/>
  <c r="AM457" i="4"/>
  <c r="AN457" i="4"/>
  <c r="AO457" i="4"/>
  <c r="AT457" i="4"/>
  <c r="AX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X460" i="4"/>
  <c r="AL461" i="4"/>
  <c r="AM461" i="4"/>
  <c r="AN461" i="4"/>
  <c r="AO461" i="4"/>
  <c r="AT461" i="4"/>
  <c r="AU461" i="4" s="1"/>
  <c r="AV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c r="AL498" i="4"/>
  <c r="AM498" i="4"/>
  <c r="AN498" i="4"/>
  <c r="AO498" i="4"/>
  <c r="AT498" i="4"/>
  <c r="AU498" i="4" s="1"/>
  <c r="AV498" i="4"/>
  <c r="AX498" i="4"/>
  <c r="BA498" i="4"/>
  <c r="AL499" i="4"/>
  <c r="AM499" i="4"/>
  <c r="AN499" i="4"/>
  <c r="AO499" i="4"/>
  <c r="AT499" i="4"/>
  <c r="AX499" i="4"/>
  <c r="BA499" i="4"/>
  <c r="AL500" i="4"/>
  <c r="AM500" i="4"/>
  <c r="AN500" i="4"/>
  <c r="AO500" i="4"/>
  <c r="AT500" i="4"/>
  <c r="AX500" i="4"/>
  <c r="BA500" i="4"/>
  <c r="AL501" i="4"/>
  <c r="AM501" i="4"/>
  <c r="AN501" i="4"/>
  <c r="AO501" i="4"/>
  <c r="AT501" i="4"/>
  <c r="AX501" i="4"/>
  <c r="BA501" i="4"/>
  <c r="AL502" i="4"/>
  <c r="AM502" i="4"/>
  <c r="AN502" i="4"/>
  <c r="AO502" i="4"/>
  <c r="AT502" i="4"/>
  <c r="AW502" i="4" s="1"/>
  <c r="AU502" i="4"/>
  <c r="AV502" i="4"/>
  <c r="AX502" i="4"/>
  <c r="AY502" i="4" s="1"/>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L506" i="4"/>
  <c r="AM506" i="4"/>
  <c r="AN506" i="4"/>
  <c r="AO506" i="4"/>
  <c r="AT506" i="4"/>
  <c r="AU506" i="4"/>
  <c r="AX506" i="4"/>
  <c r="AL507" i="4"/>
  <c r="AM507" i="4"/>
  <c r="AN507" i="4"/>
  <c r="AO507" i="4"/>
  <c r="AT507" i="4"/>
  <c r="AX507" i="4"/>
  <c r="BA507" i="4" s="1"/>
  <c r="AL508" i="4"/>
  <c r="AM508" i="4"/>
  <c r="AN508" i="4"/>
  <c r="AO508" i="4"/>
  <c r="AT508" i="4"/>
  <c r="AX508" i="4"/>
  <c r="AL509" i="4"/>
  <c r="AM509" i="4"/>
  <c r="AN509" i="4"/>
  <c r="AO509" i="4"/>
  <c r="AT509" i="4"/>
  <c r="AX509" i="4"/>
  <c r="AZ509" i="4" s="1"/>
  <c r="AY509" i="4"/>
  <c r="BA509" i="4"/>
  <c r="AL510" i="4"/>
  <c r="AM510" i="4"/>
  <c r="AN510" i="4"/>
  <c r="AO510" i="4"/>
  <c r="AT510" i="4"/>
  <c r="AU510" i="4" s="1"/>
  <c r="AV510" i="4"/>
  <c r="AX510" i="4"/>
  <c r="AL511" i="4"/>
  <c r="AM511" i="4"/>
  <c r="AN511" i="4"/>
  <c r="AO511" i="4"/>
  <c r="AT511" i="4"/>
  <c r="AX511" i="4"/>
  <c r="AL512" i="4"/>
  <c r="AM512" i="4"/>
  <c r="AN512" i="4"/>
  <c r="AO512" i="4"/>
  <c r="AT512" i="4"/>
  <c r="AW512" i="4" s="1"/>
  <c r="AX512" i="4"/>
  <c r="AL513" i="4"/>
  <c r="AM513" i="4"/>
  <c r="AN513" i="4"/>
  <c r="AO513" i="4"/>
  <c r="AT513" i="4"/>
  <c r="AW513" i="4" s="1"/>
  <c r="AU513" i="4"/>
  <c r="AX513" i="4"/>
  <c r="AZ513" i="4" s="1"/>
  <c r="AY513" i="4"/>
  <c r="AL514" i="4"/>
  <c r="AM514" i="4"/>
  <c r="AN514" i="4"/>
  <c r="AO514" i="4"/>
  <c r="AT514" i="4"/>
  <c r="AW514" i="4" s="1"/>
  <c r="AU514" i="4"/>
  <c r="AV514" i="4"/>
  <c r="AX514" i="4"/>
  <c r="AL515" i="4"/>
  <c r="AM515" i="4"/>
  <c r="AN515" i="4"/>
  <c r="AO515" i="4"/>
  <c r="AT515" i="4"/>
  <c r="AW515" i="4" s="1"/>
  <c r="AV515" i="4"/>
  <c r="AX515" i="4"/>
  <c r="AZ515" i="4" s="1"/>
  <c r="BA515" i="4"/>
  <c r="AL516" i="4"/>
  <c r="AM516" i="4"/>
  <c r="AN516" i="4"/>
  <c r="AO516" i="4"/>
  <c r="AT516" i="4"/>
  <c r="AW516" i="4"/>
  <c r="AX516" i="4"/>
  <c r="AL517" i="4"/>
  <c r="AM517" i="4"/>
  <c r="AN517" i="4"/>
  <c r="AO517" i="4"/>
  <c r="AT517" i="4"/>
  <c r="AX517" i="4"/>
  <c r="AZ517" i="4" s="1"/>
  <c r="BA517" i="4"/>
  <c r="AL518" i="4"/>
  <c r="AM518" i="4"/>
  <c r="AN518" i="4"/>
  <c r="AO518" i="4"/>
  <c r="AT518" i="4"/>
  <c r="AU518" i="4" s="1"/>
  <c r="AV518" i="4"/>
  <c r="AX518" i="4"/>
  <c r="AL519" i="4"/>
  <c r="AM519" i="4"/>
  <c r="AN519" i="4"/>
  <c r="AO519" i="4"/>
  <c r="AT519" i="4"/>
  <c r="AX519" i="4"/>
  <c r="AL520" i="4"/>
  <c r="AM520" i="4"/>
  <c r="AN520" i="4"/>
  <c r="AO520" i="4"/>
  <c r="AT520" i="4"/>
  <c r="AW520" i="4" s="1"/>
  <c r="AX520" i="4"/>
  <c r="AL521" i="4"/>
  <c r="AM521" i="4"/>
  <c r="AN521" i="4"/>
  <c r="AO521" i="4"/>
  <c r="AT521" i="4"/>
  <c r="AW521" i="4" s="1"/>
  <c r="AU521" i="4"/>
  <c r="AX521" i="4"/>
  <c r="AZ521" i="4" s="1"/>
  <c r="AY521" i="4"/>
  <c r="AL522" i="4"/>
  <c r="AM522" i="4"/>
  <c r="AN522" i="4"/>
  <c r="AO522" i="4"/>
  <c r="AT522" i="4"/>
  <c r="AW522" i="4" s="1"/>
  <c r="AX522" i="4"/>
  <c r="AL523" i="4"/>
  <c r="AM523" i="4"/>
  <c r="AN523" i="4"/>
  <c r="AO523" i="4"/>
  <c r="AT523" i="4"/>
  <c r="AX523" i="4"/>
  <c r="AL524" i="4"/>
  <c r="AM524" i="4"/>
  <c r="AN524" i="4"/>
  <c r="AO524" i="4"/>
  <c r="AT524" i="4"/>
  <c r="AX524" i="4"/>
  <c r="AL525" i="4"/>
  <c r="AM525" i="4"/>
  <c r="AN525" i="4"/>
  <c r="AO525" i="4"/>
  <c r="AT525" i="4"/>
  <c r="AW525" i="4" s="1"/>
  <c r="AU525" i="4"/>
  <c r="AX525" i="4"/>
  <c r="AZ525" i="4" s="1"/>
  <c r="AY525" i="4"/>
  <c r="AL526" i="4"/>
  <c r="AM526" i="4"/>
  <c r="AN526" i="4"/>
  <c r="AO526" i="4"/>
  <c r="AT526" i="4"/>
  <c r="AU526" i="4" s="1"/>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X529" i="4"/>
  <c r="AL530" i="4"/>
  <c r="AM530" i="4"/>
  <c r="AN530" i="4"/>
  <c r="AO530" i="4"/>
  <c r="AT530" i="4"/>
  <c r="AU530" i="4"/>
  <c r="AX530" i="4"/>
  <c r="AL531" i="4"/>
  <c r="AM531" i="4"/>
  <c r="AN531" i="4"/>
  <c r="AO531" i="4"/>
  <c r="AT531" i="4"/>
  <c r="AW531" i="4" s="1"/>
  <c r="AV531" i="4"/>
  <c r="AX531" i="4"/>
  <c r="AZ531" i="4" s="1"/>
  <c r="BA531" i="4"/>
  <c r="AL532" i="4"/>
  <c r="AM532" i="4"/>
  <c r="AN532" i="4"/>
  <c r="AO532" i="4"/>
  <c r="AT532" i="4"/>
  <c r="AW532" i="4"/>
  <c r="AX532" i="4"/>
  <c r="AL533" i="4"/>
  <c r="AM533" i="4"/>
  <c r="AN533" i="4"/>
  <c r="AO533" i="4"/>
  <c r="AT533" i="4"/>
  <c r="AX533" i="4"/>
  <c r="AZ533" i="4" s="1"/>
  <c r="BA533" i="4"/>
  <c r="AL534" i="4"/>
  <c r="AM534" i="4"/>
  <c r="AN534" i="4"/>
  <c r="AO534" i="4"/>
  <c r="AT534" i="4"/>
  <c r="AU534" i="4" s="1"/>
  <c r="AV534" i="4"/>
  <c r="AX534" i="4"/>
  <c r="AL535" i="4"/>
  <c r="AM535" i="4"/>
  <c r="AN535" i="4"/>
  <c r="AO535" i="4"/>
  <c r="AT535" i="4"/>
  <c r="AV535" i="4"/>
  <c r="AX535" i="4"/>
  <c r="BA535" i="4"/>
  <c r="AL536" i="4"/>
  <c r="AM536" i="4"/>
  <c r="AN536" i="4"/>
  <c r="AO536" i="4"/>
  <c r="AT536" i="4"/>
  <c r="AW536" i="4" s="1"/>
  <c r="AX536" i="4"/>
  <c r="AL537" i="4"/>
  <c r="AM537" i="4"/>
  <c r="AN537" i="4"/>
  <c r="AO537" i="4"/>
  <c r="AT537" i="4"/>
  <c r="AW537" i="4" s="1"/>
  <c r="AU537" i="4"/>
  <c r="AX537" i="4"/>
  <c r="AZ537" i="4" s="1"/>
  <c r="AY537" i="4"/>
  <c r="AL538" i="4"/>
  <c r="AM538" i="4"/>
  <c r="AN538" i="4"/>
  <c r="AO538" i="4"/>
  <c r="AT538" i="4"/>
  <c r="AU538" i="4" s="1"/>
  <c r="AX538" i="4"/>
  <c r="AL539" i="4"/>
  <c r="AM539" i="4"/>
  <c r="AN539" i="4"/>
  <c r="AO539" i="4"/>
  <c r="AT539" i="4"/>
  <c r="AU539" i="4" s="1"/>
  <c r="AV539" i="4"/>
  <c r="AX539" i="4"/>
  <c r="AL540" i="4"/>
  <c r="AM540" i="4"/>
  <c r="AN540" i="4"/>
  <c r="AO540" i="4"/>
  <c r="AT540" i="4"/>
  <c r="AU540" i="4"/>
  <c r="AX540" i="4"/>
  <c r="AY540" i="4" s="1"/>
  <c r="AZ540" i="4"/>
  <c r="AL541" i="4"/>
  <c r="AM541" i="4"/>
  <c r="AN541" i="4"/>
  <c r="AO541" i="4"/>
  <c r="AT541" i="4"/>
  <c r="AX541" i="4"/>
  <c r="BA541" i="4"/>
  <c r="AL542" i="4"/>
  <c r="AM542" i="4"/>
  <c r="AN542" i="4"/>
  <c r="AO542" i="4"/>
  <c r="AT542" i="4"/>
  <c r="AV542" i="4" s="1"/>
  <c r="AU542" i="4"/>
  <c r="AX542" i="4"/>
  <c r="AY542" i="4" s="1"/>
  <c r="AZ542" i="4"/>
  <c r="AL543" i="4"/>
  <c r="AM543" i="4"/>
  <c r="AN543" i="4"/>
  <c r="AO543" i="4"/>
  <c r="AT543" i="4"/>
  <c r="AW543" i="4" s="1"/>
  <c r="AU543" i="4"/>
  <c r="AV543" i="4"/>
  <c r="AX543" i="4"/>
  <c r="BA543" i="4"/>
  <c r="AL544" i="4"/>
  <c r="AM544" i="4"/>
  <c r="AN544" i="4"/>
  <c r="AO544" i="4"/>
  <c r="AT544" i="4"/>
  <c r="AV544" i="4" s="1"/>
  <c r="AU544" i="4"/>
  <c r="AX544" i="4"/>
  <c r="AZ544" i="4"/>
  <c r="AL545" i="4"/>
  <c r="AM545" i="4"/>
  <c r="AN545" i="4"/>
  <c r="AO545" i="4"/>
  <c r="AT545" i="4"/>
  <c r="AV545" i="4" s="1"/>
  <c r="AX545" i="4"/>
  <c r="BA545" i="4"/>
  <c r="AL546" i="4"/>
  <c r="AM546" i="4"/>
  <c r="AN546" i="4"/>
  <c r="AO546" i="4"/>
  <c r="AT546" i="4"/>
  <c r="AV546" i="4" s="1"/>
  <c r="AX546" i="4"/>
  <c r="AZ546" i="4"/>
  <c r="AL547" i="4"/>
  <c r="AM547" i="4"/>
  <c r="AN547" i="4"/>
  <c r="AO547" i="4"/>
  <c r="AT547" i="4"/>
  <c r="AU547" i="4" s="1"/>
  <c r="AV547" i="4"/>
  <c r="AX547" i="4"/>
  <c r="BA547" i="4"/>
  <c r="AL548" i="4"/>
  <c r="AM548" i="4"/>
  <c r="AN548" i="4"/>
  <c r="AO548" i="4"/>
  <c r="AT548" i="4"/>
  <c r="AU548" i="4"/>
  <c r="AX548" i="4"/>
  <c r="AY548" i="4" s="1"/>
  <c r="AZ548" i="4"/>
  <c r="AL549" i="4"/>
  <c r="AM549" i="4"/>
  <c r="AN549" i="4"/>
  <c r="AO549" i="4"/>
  <c r="AT549" i="4"/>
  <c r="AX549" i="4"/>
  <c r="AY549" i="4" s="1"/>
  <c r="AZ549" i="4"/>
  <c r="AL550" i="4"/>
  <c r="AM550" i="4"/>
  <c r="AN550" i="4"/>
  <c r="AO550" i="4"/>
  <c r="AT550" i="4"/>
  <c r="AV550" i="4" s="1"/>
  <c r="AU550" i="4"/>
  <c r="AW550" i="4"/>
  <c r="AX550" i="4"/>
  <c r="BA550" i="4"/>
  <c r="AL551" i="4"/>
  <c r="AM551" i="4"/>
  <c r="AN551" i="4"/>
  <c r="AO551" i="4"/>
  <c r="AT551" i="4"/>
  <c r="AW551" i="4" s="1"/>
  <c r="AU551" i="4"/>
  <c r="AX551" i="4"/>
  <c r="AY551" i="4" s="1"/>
  <c r="AZ551" i="4"/>
  <c r="BA551" i="4"/>
  <c r="AL552" i="4"/>
  <c r="AM552" i="4"/>
  <c r="AN552" i="4"/>
  <c r="AO552" i="4"/>
  <c r="AT552" i="4"/>
  <c r="AU552" i="4" s="1"/>
  <c r="AX552" i="4"/>
  <c r="BA552" i="4"/>
  <c r="AL553" i="4"/>
  <c r="AM553" i="4"/>
  <c r="AN553" i="4"/>
  <c r="AO553" i="4"/>
  <c r="AT553" i="4"/>
  <c r="AV553" i="4"/>
  <c r="AX553" i="4"/>
  <c r="AY553" i="4" s="1"/>
  <c r="AZ553" i="4"/>
  <c r="BA553" i="4"/>
  <c r="AL554" i="4"/>
  <c r="AM554" i="4"/>
  <c r="AN554" i="4"/>
  <c r="AO554" i="4"/>
  <c r="AT554" i="4"/>
  <c r="AU554" i="4" s="1"/>
  <c r="AV554" i="4"/>
  <c r="AW554" i="4"/>
  <c r="AX554" i="4"/>
  <c r="BA554" i="4"/>
  <c r="AL555" i="4"/>
  <c r="AM555" i="4"/>
  <c r="AN555" i="4"/>
  <c r="AO555" i="4"/>
  <c r="AT555" i="4"/>
  <c r="AV555" i="4"/>
  <c r="AX555" i="4"/>
  <c r="AY555" i="4" s="1"/>
  <c r="AZ555" i="4"/>
  <c r="BA555" i="4"/>
  <c r="AL556" i="4"/>
  <c r="AM556" i="4"/>
  <c r="AN556" i="4"/>
  <c r="AO556" i="4"/>
  <c r="AT556" i="4"/>
  <c r="AX556" i="4"/>
  <c r="AZ556" i="4"/>
  <c r="AL557" i="4"/>
  <c r="AM557" i="4"/>
  <c r="AN557" i="4"/>
  <c r="AO557" i="4"/>
  <c r="AT557" i="4"/>
  <c r="AW557" i="4" s="1"/>
  <c r="AX557" i="4"/>
  <c r="BA557" i="4"/>
  <c r="AL558" i="4"/>
  <c r="AM558" i="4"/>
  <c r="AN558" i="4"/>
  <c r="AO558" i="4"/>
  <c r="AT558" i="4"/>
  <c r="AX558" i="4"/>
  <c r="AY558" i="4" s="1"/>
  <c r="AZ558" i="4"/>
  <c r="BA558" i="4"/>
  <c r="AL559" i="4"/>
  <c r="AM559" i="4"/>
  <c r="AN559" i="4"/>
  <c r="AO559" i="4"/>
  <c r="AT559" i="4"/>
  <c r="AU559" i="4"/>
  <c r="AX559" i="4"/>
  <c r="AZ559" i="4"/>
  <c r="AL560" i="4"/>
  <c r="AM560" i="4"/>
  <c r="AN560" i="4"/>
  <c r="AO560" i="4"/>
  <c r="AT560" i="4"/>
  <c r="AW560" i="4" s="1"/>
  <c r="AU560" i="4"/>
  <c r="AV560" i="4"/>
  <c r="AX560" i="4"/>
  <c r="AY560" i="4" s="1"/>
  <c r="AL561" i="4"/>
  <c r="AM561" i="4"/>
  <c r="AN561" i="4"/>
  <c r="AO561" i="4"/>
  <c r="AT561" i="4"/>
  <c r="AV561" i="4"/>
  <c r="AX561" i="4"/>
  <c r="AZ561" i="4"/>
  <c r="AL562" i="4"/>
  <c r="AM562" i="4"/>
  <c r="AN562" i="4"/>
  <c r="AO562" i="4"/>
  <c r="AT562" i="4"/>
  <c r="AV562" i="4" s="1"/>
  <c r="AU562" i="4"/>
  <c r="AX562" i="4"/>
  <c r="AY562" i="4" s="1"/>
  <c r="AZ562" i="4"/>
  <c r="BA562" i="4"/>
  <c r="AL563" i="4"/>
  <c r="AM563" i="4"/>
  <c r="AN563" i="4"/>
  <c r="AO563" i="4"/>
  <c r="AT563" i="4"/>
  <c r="AW563" i="4"/>
  <c r="AX563" i="4"/>
  <c r="AZ563" i="4"/>
  <c r="AL564" i="4"/>
  <c r="AM564" i="4"/>
  <c r="AN564" i="4"/>
  <c r="AO564" i="4"/>
  <c r="AT564" i="4"/>
  <c r="AV564" i="4" s="1"/>
  <c r="AU564" i="4"/>
  <c r="AX564" i="4"/>
  <c r="BA564" i="4"/>
  <c r="AL565" i="4"/>
  <c r="AM565" i="4"/>
  <c r="AN565" i="4"/>
  <c r="AO565" i="4"/>
  <c r="AT565" i="4"/>
  <c r="AU565" i="4" s="1"/>
  <c r="AV565" i="4"/>
  <c r="AX565" i="4"/>
  <c r="AY565" i="4" s="1"/>
  <c r="AZ565" i="4"/>
  <c r="BA565" i="4"/>
  <c r="AL566" i="4"/>
  <c r="AM566" i="4"/>
  <c r="AN566" i="4"/>
  <c r="AO566" i="4"/>
  <c r="AT566" i="4"/>
  <c r="AW566" i="4"/>
  <c r="AX566" i="4"/>
  <c r="AL567" i="4"/>
  <c r="AM567" i="4"/>
  <c r="AN567" i="4"/>
  <c r="AO567" i="4"/>
  <c r="AT567" i="4"/>
  <c r="AW567" i="4" s="1"/>
  <c r="AU567" i="4"/>
  <c r="AV567" i="4"/>
  <c r="AX567" i="4"/>
  <c r="AY567" i="4" s="1"/>
  <c r="AZ567" i="4"/>
  <c r="BA567" i="4"/>
  <c r="AL568" i="4"/>
  <c r="AM568" i="4"/>
  <c r="AN568" i="4"/>
  <c r="AO568" i="4"/>
  <c r="AT568" i="4"/>
  <c r="AU568" i="4" s="1"/>
  <c r="AX568" i="4"/>
  <c r="BA568" i="4"/>
  <c r="AL569" i="4"/>
  <c r="AM569" i="4"/>
  <c r="AN569" i="4"/>
  <c r="AO569" i="4"/>
  <c r="AT569" i="4"/>
  <c r="AV569" i="4"/>
  <c r="AX569" i="4"/>
  <c r="AY569" i="4" s="1"/>
  <c r="AZ569" i="4"/>
  <c r="BA569" i="4"/>
  <c r="AL570" i="4"/>
  <c r="AM570" i="4"/>
  <c r="AN570" i="4"/>
  <c r="AO570" i="4"/>
  <c r="AT570" i="4"/>
  <c r="AU570" i="4" s="1"/>
  <c r="AX570" i="4"/>
  <c r="AY570" i="4" s="1"/>
  <c r="AZ570" i="4"/>
  <c r="AL571" i="4"/>
  <c r="AM571" i="4"/>
  <c r="AN571" i="4"/>
  <c r="AO571" i="4"/>
  <c r="AT571" i="4"/>
  <c r="AU571" i="4" s="1"/>
  <c r="AV571" i="4"/>
  <c r="AW571" i="4"/>
  <c r="AX571" i="4"/>
  <c r="BA571" i="4"/>
  <c r="AL572" i="4"/>
  <c r="AM572" i="4"/>
  <c r="AN572" i="4"/>
  <c r="AO572" i="4"/>
  <c r="AT572" i="4"/>
  <c r="AU572" i="4"/>
  <c r="AX572" i="4"/>
  <c r="AY572" i="4" s="1"/>
  <c r="AZ572" i="4"/>
  <c r="BA572" i="4"/>
  <c r="AL573" i="4"/>
  <c r="AM573" i="4"/>
  <c r="AN573" i="4"/>
  <c r="AO573" i="4"/>
  <c r="AT573" i="4"/>
  <c r="AX573" i="4"/>
  <c r="AY573" i="4" s="1"/>
  <c r="AZ573" i="4"/>
  <c r="BA573" i="4"/>
  <c r="AL574" i="4"/>
  <c r="AM574" i="4"/>
  <c r="AN574" i="4"/>
  <c r="AO574" i="4"/>
  <c r="AT574" i="4"/>
  <c r="AV574" i="4" s="1"/>
  <c r="AU574" i="4"/>
  <c r="AW574" i="4"/>
  <c r="AX574" i="4"/>
  <c r="BA574" i="4"/>
  <c r="AL575" i="4"/>
  <c r="AM575" i="4"/>
  <c r="AN575" i="4"/>
  <c r="AO575" i="4"/>
  <c r="AT575" i="4"/>
  <c r="AU575" i="4"/>
  <c r="AX575" i="4"/>
  <c r="AY575" i="4" s="1"/>
  <c r="AZ575" i="4"/>
  <c r="AL576" i="4"/>
  <c r="AM576" i="4"/>
  <c r="AN576" i="4"/>
  <c r="AO576" i="4"/>
  <c r="AT576" i="4"/>
  <c r="AU576" i="4"/>
  <c r="AV576" i="4"/>
  <c r="AW576" i="4"/>
  <c r="AX576" i="4"/>
  <c r="AY576" i="4" s="1"/>
  <c r="AZ576" i="4"/>
  <c r="BA576" i="4"/>
  <c r="AL577" i="4"/>
  <c r="AM577" i="4"/>
  <c r="AN577" i="4"/>
  <c r="AO577" i="4"/>
  <c r="AT577" i="4"/>
  <c r="AV577" i="4" s="1"/>
  <c r="AX577" i="4"/>
  <c r="AY577" i="4" s="1"/>
  <c r="AZ577" i="4"/>
  <c r="BA577" i="4"/>
  <c r="AL578" i="4"/>
  <c r="AM578" i="4"/>
  <c r="AN578" i="4"/>
  <c r="AO578" i="4"/>
  <c r="AT578" i="4"/>
  <c r="AU578" i="4"/>
  <c r="AV578" i="4"/>
  <c r="AW578" i="4"/>
  <c r="AX578" i="4"/>
  <c r="AY578" i="4" s="1"/>
  <c r="AZ578" i="4"/>
  <c r="BA578" i="4"/>
  <c r="AL579" i="4"/>
  <c r="AM579" i="4"/>
  <c r="AN579" i="4"/>
  <c r="AO579" i="4"/>
  <c r="AT579" i="4"/>
  <c r="AU579" i="4" s="1"/>
  <c r="AX579" i="4"/>
  <c r="AY579" i="4" s="1"/>
  <c r="AZ579" i="4"/>
  <c r="BA579" i="4"/>
  <c r="AL580" i="4"/>
  <c r="AM580" i="4"/>
  <c r="AN580" i="4"/>
  <c r="AO580" i="4"/>
  <c r="AT580" i="4"/>
  <c r="AV580" i="4" s="1"/>
  <c r="AU580" i="4"/>
  <c r="AW580" i="4"/>
  <c r="AX580" i="4"/>
  <c r="AY580" i="4" s="1"/>
  <c r="AL581" i="4"/>
  <c r="AM581" i="4"/>
  <c r="AN581" i="4"/>
  <c r="AO581" i="4"/>
  <c r="AT581" i="4"/>
  <c r="AX581" i="4"/>
  <c r="AY581" i="4" s="1"/>
  <c r="AL582" i="4"/>
  <c r="AM582" i="4"/>
  <c r="AN582" i="4"/>
  <c r="AO582" i="4"/>
  <c r="AT582" i="4"/>
  <c r="AV582" i="4" s="1"/>
  <c r="AU582" i="4"/>
  <c r="AX582" i="4"/>
  <c r="AY582" i="4" s="1"/>
  <c r="AZ582" i="4"/>
  <c r="BA582" i="4"/>
  <c r="AL583" i="4"/>
  <c r="AM583" i="4"/>
  <c r="AN583" i="4"/>
  <c r="AO583" i="4"/>
  <c r="AT583" i="4"/>
  <c r="AW583" i="4" s="1"/>
  <c r="AU583" i="4"/>
  <c r="AX583" i="4"/>
  <c r="AY583" i="4" s="1"/>
  <c r="AZ583" i="4"/>
  <c r="AL584" i="4"/>
  <c r="AM584" i="4"/>
  <c r="AN584" i="4"/>
  <c r="AO584" i="4"/>
  <c r="AT584" i="4"/>
  <c r="AW584" i="4" s="1"/>
  <c r="AU584" i="4"/>
  <c r="AV584" i="4"/>
  <c r="AX584" i="4"/>
  <c r="AY584" i="4" s="1"/>
  <c r="AZ584" i="4"/>
  <c r="BA584" i="4"/>
  <c r="AL585" i="4"/>
  <c r="AM585" i="4"/>
  <c r="AN585" i="4"/>
  <c r="AO585" i="4"/>
  <c r="AT585" i="4"/>
  <c r="AV585" i="4"/>
  <c r="AX585" i="4"/>
  <c r="AY585" i="4" s="1"/>
  <c r="AZ585" i="4"/>
  <c r="AL586" i="4"/>
  <c r="AM586" i="4"/>
  <c r="AN586" i="4"/>
  <c r="AO586" i="4"/>
  <c r="AT586" i="4"/>
  <c r="AW586" i="4" s="1"/>
  <c r="AU586" i="4"/>
  <c r="AV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L589" i="4"/>
  <c r="AM589" i="4"/>
  <c r="AN589" i="4"/>
  <c r="AO589" i="4"/>
  <c r="AT589" i="4"/>
  <c r="AW589" i="4" s="1"/>
  <c r="AU589" i="4"/>
  <c r="AX589" i="4"/>
  <c r="AY589" i="4" s="1"/>
  <c r="AZ589" i="4"/>
  <c r="BA589" i="4"/>
  <c r="AL590" i="4"/>
  <c r="AM590" i="4"/>
  <c r="AN590" i="4"/>
  <c r="AO590" i="4"/>
  <c r="AT590" i="4"/>
  <c r="AV590" i="4" s="1"/>
  <c r="AX590" i="4"/>
  <c r="AY590" i="4" s="1"/>
  <c r="AZ590" i="4"/>
  <c r="AL591" i="4"/>
  <c r="AM591" i="4"/>
  <c r="AN591" i="4"/>
  <c r="AO591" i="4"/>
  <c r="AT591" i="4"/>
  <c r="AU591" i="4"/>
  <c r="AX591" i="4"/>
  <c r="AY591" i="4" s="1"/>
  <c r="AL592" i="4"/>
  <c r="AM592" i="4"/>
  <c r="AN592" i="4"/>
  <c r="AO592" i="4"/>
  <c r="AT592" i="4"/>
  <c r="AV592" i="4" s="1"/>
  <c r="AU592" i="4"/>
  <c r="AX592" i="4"/>
  <c r="AY592" i="4" s="1"/>
  <c r="AZ592" i="4"/>
  <c r="AL593" i="4"/>
  <c r="AM593" i="4"/>
  <c r="AN593" i="4"/>
  <c r="AO593" i="4"/>
  <c r="AT593" i="4"/>
  <c r="AV593" i="4"/>
  <c r="AX593" i="4"/>
  <c r="AY593" i="4" s="1"/>
  <c r="AL594" i="4"/>
  <c r="AM594" i="4"/>
  <c r="AN594" i="4"/>
  <c r="AO594" i="4"/>
  <c r="AT594" i="4"/>
  <c r="AV594" i="4" s="1"/>
  <c r="AU594" i="4"/>
  <c r="AX594" i="4"/>
  <c r="AY594" i="4" s="1"/>
  <c r="AZ594" i="4"/>
  <c r="BA594" i="4"/>
  <c r="AL595" i="4"/>
  <c r="AM595" i="4"/>
  <c r="AN595" i="4"/>
  <c r="AO595" i="4"/>
  <c r="AT595" i="4"/>
  <c r="AU595" i="4" s="1"/>
  <c r="AV595" i="4"/>
  <c r="AW595" i="4"/>
  <c r="AX595" i="4"/>
  <c r="AY595" i="4" s="1"/>
  <c r="AL596" i="4"/>
  <c r="AM596" i="4"/>
  <c r="AN596" i="4"/>
  <c r="AO596" i="4"/>
  <c r="AT596" i="4"/>
  <c r="AV596" i="4" s="1"/>
  <c r="AU596" i="4"/>
  <c r="AX596" i="4"/>
  <c r="AY596" i="4" s="1"/>
  <c r="AZ596" i="4"/>
  <c r="BA596" i="4"/>
  <c r="AL597" i="4"/>
  <c r="AM597" i="4"/>
  <c r="AN597" i="4"/>
  <c r="AO597" i="4"/>
  <c r="AT597" i="4"/>
  <c r="AU597" i="4" s="1"/>
  <c r="AX597" i="4"/>
  <c r="AY597" i="4" s="1"/>
  <c r="AZ597" i="4"/>
  <c r="AL598" i="4"/>
  <c r="AM598" i="4"/>
  <c r="AN598" i="4"/>
  <c r="AO598" i="4"/>
  <c r="AT598" i="4"/>
  <c r="AV598" i="4" s="1"/>
  <c r="AU598" i="4"/>
  <c r="AW598" i="4"/>
  <c r="AX598" i="4"/>
  <c r="AY598" i="4" s="1"/>
  <c r="AZ598" i="4"/>
  <c r="BA598" i="4"/>
  <c r="AL599" i="4"/>
  <c r="AM599" i="4"/>
  <c r="AN599" i="4"/>
  <c r="AO599" i="4"/>
  <c r="AT599" i="4"/>
  <c r="AW599" i="4" s="1"/>
  <c r="AX599" i="4"/>
  <c r="AY599" i="4" s="1"/>
  <c r="AZ599" i="4"/>
  <c r="AL600" i="4"/>
  <c r="AM600" i="4"/>
  <c r="AN600" i="4"/>
  <c r="AO600" i="4"/>
  <c r="AT600" i="4"/>
  <c r="AW600" i="4" s="1"/>
  <c r="AU600" i="4"/>
  <c r="AV600" i="4"/>
  <c r="AX600" i="4"/>
  <c r="AY600" i="4" s="1"/>
  <c r="AZ600" i="4"/>
  <c r="BA600" i="4"/>
  <c r="AL601" i="4"/>
  <c r="AM601" i="4"/>
  <c r="AN601" i="4"/>
  <c r="AO601" i="4"/>
  <c r="AT601" i="4"/>
  <c r="AV601" i="4"/>
  <c r="AX601" i="4"/>
  <c r="AY601" i="4" s="1"/>
  <c r="AZ601" i="4"/>
  <c r="AL602" i="4"/>
  <c r="AM602" i="4"/>
  <c r="AN602" i="4"/>
  <c r="AO602" i="4"/>
  <c r="AT602" i="4"/>
  <c r="AU602" i="4"/>
  <c r="AX602" i="4"/>
  <c r="AY602" i="4" s="1"/>
  <c r="AL603" i="4"/>
  <c r="AM603" i="4"/>
  <c r="AN603" i="4"/>
  <c r="AO603" i="4"/>
  <c r="AT603" i="4"/>
  <c r="AU603" i="4" s="1"/>
  <c r="AV603" i="4"/>
  <c r="AX603" i="4"/>
  <c r="AY603" i="4" s="1"/>
  <c r="AZ603" i="4"/>
  <c r="BA603" i="4"/>
  <c r="AL604" i="4"/>
  <c r="AM604" i="4"/>
  <c r="AN604" i="4"/>
  <c r="AO604" i="4"/>
  <c r="AT604" i="4"/>
  <c r="AU604" i="4"/>
  <c r="AX604" i="4"/>
  <c r="AY604" i="4" s="1"/>
  <c r="AZ604" i="4"/>
  <c r="AL605" i="4"/>
  <c r="AM605" i="4"/>
  <c r="AN605" i="4"/>
  <c r="AO605" i="4"/>
  <c r="AT605" i="4"/>
  <c r="AU605" i="4" s="1"/>
  <c r="AV605" i="4"/>
  <c r="AX605" i="4"/>
  <c r="AY605" i="4" s="1"/>
  <c r="AL606" i="4"/>
  <c r="AM606" i="4"/>
  <c r="AN606" i="4"/>
  <c r="AO606" i="4"/>
  <c r="AT606" i="4"/>
  <c r="AV606" i="4" s="1"/>
  <c r="AU606" i="4"/>
  <c r="AX606" i="4"/>
  <c r="AY606" i="4" s="1"/>
  <c r="AZ606" i="4"/>
  <c r="BA606" i="4"/>
  <c r="AL607" i="4"/>
  <c r="AM607" i="4"/>
  <c r="AN607" i="4"/>
  <c r="AO607" i="4"/>
  <c r="AT607" i="4"/>
  <c r="AW607" i="4" s="1"/>
  <c r="AU607" i="4"/>
  <c r="AV607" i="4"/>
  <c r="AX607" i="4"/>
  <c r="AY607" i="4" s="1"/>
  <c r="AL608" i="4"/>
  <c r="AM608" i="4"/>
  <c r="AN608" i="4"/>
  <c r="AO608" i="4"/>
  <c r="AT608" i="4"/>
  <c r="AV608" i="4" s="1"/>
  <c r="AU608" i="4"/>
  <c r="AX608" i="4"/>
  <c r="AY608" i="4" s="1"/>
  <c r="AZ608" i="4"/>
  <c r="AL609" i="4"/>
  <c r="AM609" i="4"/>
  <c r="AN609" i="4"/>
  <c r="AO609" i="4"/>
  <c r="AT609" i="4"/>
  <c r="AV609" i="4"/>
  <c r="AX609" i="4"/>
  <c r="AY609" i="4" s="1"/>
  <c r="AL610" i="4"/>
  <c r="AM610" i="4"/>
  <c r="AN610" i="4"/>
  <c r="AO610" i="4"/>
  <c r="AT610" i="4"/>
  <c r="AV610" i="4" s="1"/>
  <c r="AU610" i="4"/>
  <c r="AX610" i="4"/>
  <c r="AY610" i="4" s="1"/>
  <c r="AZ610" i="4"/>
  <c r="AL611" i="4"/>
  <c r="AM611" i="4"/>
  <c r="AN611" i="4"/>
  <c r="AO611" i="4"/>
  <c r="AT611" i="4"/>
  <c r="AU611" i="4" s="1"/>
  <c r="AV611" i="4"/>
  <c r="AX611" i="4"/>
  <c r="AY611" i="4" s="1"/>
  <c r="AL612" i="4"/>
  <c r="AM612" i="4"/>
  <c r="AN612" i="4"/>
  <c r="AO612" i="4"/>
  <c r="AT612" i="4"/>
  <c r="AV612" i="4" s="1"/>
  <c r="AU612" i="4"/>
  <c r="AX612" i="4"/>
  <c r="AY612" i="4" s="1"/>
  <c r="AZ612" i="4"/>
  <c r="BA612" i="4"/>
  <c r="AL613" i="4"/>
  <c r="AM613" i="4"/>
  <c r="AN613" i="4"/>
  <c r="AO613" i="4"/>
  <c r="AT613" i="4"/>
  <c r="AV613" i="4"/>
  <c r="AX613" i="4"/>
  <c r="AY613" i="4" s="1"/>
  <c r="AZ613" i="4"/>
  <c r="AL614" i="4"/>
  <c r="AM614" i="4"/>
  <c r="AN614" i="4"/>
  <c r="AO614" i="4"/>
  <c r="AT614" i="4"/>
  <c r="AV614" i="4" s="1"/>
  <c r="AU614" i="4"/>
  <c r="AW614" i="4"/>
  <c r="AX614" i="4"/>
  <c r="AY614" i="4" s="1"/>
  <c r="AZ614" i="4"/>
  <c r="BA614" i="4"/>
  <c r="AL615" i="4"/>
  <c r="AM615" i="4"/>
  <c r="AN615" i="4"/>
  <c r="AO615" i="4"/>
  <c r="AT615" i="4"/>
  <c r="AW615" i="4" s="1"/>
  <c r="AX615" i="4"/>
  <c r="AY615" i="4" s="1"/>
  <c r="AZ615" i="4"/>
  <c r="BA615" i="4"/>
  <c r="AL616" i="4"/>
  <c r="AM616" i="4"/>
  <c r="AN616" i="4"/>
  <c r="AO616" i="4"/>
  <c r="AT616" i="4"/>
  <c r="AU616" i="4"/>
  <c r="AV616" i="4"/>
  <c r="AW616" i="4"/>
  <c r="AX616" i="4"/>
  <c r="AY616" i="4" s="1"/>
  <c r="AZ616" i="4"/>
  <c r="BA616" i="4"/>
  <c r="AL617" i="4"/>
  <c r="AM617" i="4"/>
  <c r="AN617" i="4"/>
  <c r="AO617" i="4"/>
  <c r="AT617" i="4"/>
  <c r="AV617" i="4" s="1"/>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L628" i="4"/>
  <c r="AM628" i="4"/>
  <c r="AN628" i="4"/>
  <c r="AO628" i="4"/>
  <c r="AT628" i="4"/>
  <c r="AX628" i="4"/>
  <c r="BA628" i="4" s="1"/>
  <c r="AL629" i="4"/>
  <c r="AM629" i="4"/>
  <c r="AN629" i="4"/>
  <c r="AO629" i="4"/>
  <c r="AT629" i="4"/>
  <c r="AW629" i="4" s="1"/>
  <c r="AU629" i="4"/>
  <c r="AV629" i="4"/>
  <c r="AX629" i="4"/>
  <c r="BA629" i="4" s="1"/>
  <c r="AL630" i="4"/>
  <c r="AM630" i="4"/>
  <c r="AN630" i="4"/>
  <c r="AO630" i="4"/>
  <c r="AT630" i="4"/>
  <c r="AV630" i="4" s="1"/>
  <c r="AU630" i="4"/>
  <c r="AX630" i="4"/>
  <c r="AY630" i="4" s="1"/>
  <c r="AZ630" i="4"/>
  <c r="BA630" i="4"/>
  <c r="AL631" i="4"/>
  <c r="AM631" i="4"/>
  <c r="AN631" i="4"/>
  <c r="AO631" i="4"/>
  <c r="AT631" i="4"/>
  <c r="AU631" i="4" s="1"/>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AL635" i="4"/>
  <c r="AM635" i="4"/>
  <c r="AN635" i="4"/>
  <c r="AO635" i="4"/>
  <c r="AT635" i="4"/>
  <c r="AW635" i="4" s="1"/>
  <c r="AX635" i="4"/>
  <c r="AY635" i="4" s="1"/>
  <c r="AZ635" i="4"/>
  <c r="AL636" i="4"/>
  <c r="AM636" i="4"/>
  <c r="AN636" i="4"/>
  <c r="AO636" i="4"/>
  <c r="AT636" i="4"/>
  <c r="AW636" i="4" s="1"/>
  <c r="AU636" i="4"/>
  <c r="AV636" i="4"/>
  <c r="AX636" i="4"/>
  <c r="BA636" i="4"/>
  <c r="AL637" i="4"/>
  <c r="AM637" i="4"/>
  <c r="AN637" i="4"/>
  <c r="AO637" i="4"/>
  <c r="AT637" i="4"/>
  <c r="AV637" i="4" s="1"/>
  <c r="AU637" i="4"/>
  <c r="AX637" i="4"/>
  <c r="BA637" i="4"/>
  <c r="AL638" i="4"/>
  <c r="AM638" i="4"/>
  <c r="AN638" i="4"/>
  <c r="AO638" i="4"/>
  <c r="AT638" i="4"/>
  <c r="AU638" i="4" s="1"/>
  <c r="AX638" i="4"/>
  <c r="AY638" i="4" s="1"/>
  <c r="AL639" i="4"/>
  <c r="AM639" i="4"/>
  <c r="AN639" i="4"/>
  <c r="AO639" i="4"/>
  <c r="AT639" i="4"/>
  <c r="AU639" i="4" s="1"/>
  <c r="AV639" i="4"/>
  <c r="AW639" i="4"/>
  <c r="AX639" i="4"/>
  <c r="AZ639" i="4"/>
  <c r="AL640" i="4"/>
  <c r="AM640" i="4"/>
  <c r="AN640" i="4"/>
  <c r="AO640" i="4"/>
  <c r="AT640" i="4"/>
  <c r="AV640" i="4" s="1"/>
  <c r="AX640" i="4"/>
  <c r="AY640" i="4" s="1"/>
  <c r="AL641" i="4"/>
  <c r="AM641" i="4"/>
  <c r="AN641" i="4"/>
  <c r="AO641" i="4"/>
  <c r="AT641" i="4"/>
  <c r="AX641" i="4"/>
  <c r="AL642" i="4"/>
  <c r="AM642" i="4"/>
  <c r="AN642" i="4"/>
  <c r="AO642" i="4"/>
  <c r="AT642" i="4"/>
  <c r="AV642" i="4" s="1"/>
  <c r="AX642" i="4"/>
  <c r="BA642" i="4"/>
  <c r="AL643" i="4"/>
  <c r="AM643" i="4"/>
  <c r="AN643" i="4"/>
  <c r="AO643" i="4"/>
  <c r="AT643" i="4"/>
  <c r="AU643" i="4" s="1"/>
  <c r="AX643" i="4"/>
  <c r="AY643" i="4" s="1"/>
  <c r="AZ643" i="4"/>
  <c r="AL644" i="4"/>
  <c r="AM644" i="4"/>
  <c r="AN644" i="4"/>
  <c r="AO644" i="4"/>
  <c r="AT644" i="4"/>
  <c r="AW644" i="4" s="1"/>
  <c r="AU644" i="4"/>
  <c r="AV644" i="4"/>
  <c r="AX644" i="4"/>
  <c r="AY644" i="4" s="1"/>
  <c r="AL645" i="4"/>
  <c r="AM645" i="4"/>
  <c r="AN645" i="4"/>
  <c r="AO645" i="4"/>
  <c r="AT645" i="4"/>
  <c r="AV645" i="4" s="1"/>
  <c r="AU645" i="4"/>
  <c r="AX645" i="4"/>
  <c r="BA645" i="4" s="1"/>
  <c r="AL646" i="4"/>
  <c r="AM646" i="4"/>
  <c r="AN646" i="4"/>
  <c r="AO646" i="4"/>
  <c r="AT646" i="4"/>
  <c r="AW646" i="4" s="1"/>
  <c r="AU646" i="4"/>
  <c r="AV646" i="4"/>
  <c r="AX646" i="4"/>
  <c r="AZ646" i="4"/>
  <c r="AL647" i="4"/>
  <c r="AM647" i="4"/>
  <c r="AN647" i="4"/>
  <c r="AO647" i="4"/>
  <c r="AT647" i="4"/>
  <c r="AU647" i="4" s="1"/>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X652" i="4"/>
  <c r="BA652" i="4"/>
  <c r="AL653" i="4"/>
  <c r="AM653" i="4"/>
  <c r="AN653" i="4"/>
  <c r="AO653" i="4"/>
  <c r="AT653" i="4"/>
  <c r="AX653" i="4"/>
  <c r="BA653" i="4" s="1"/>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c r="AX660" i="4"/>
  <c r="AL661" i="4"/>
  <c r="AM661" i="4"/>
  <c r="AN661" i="4"/>
  <c r="AO661" i="4"/>
  <c r="AT661" i="4"/>
  <c r="AW661" i="4" s="1"/>
  <c r="AU661" i="4"/>
  <c r="AV661" i="4"/>
  <c r="AX661" i="4"/>
  <c r="BA661" i="4"/>
  <c r="AL662" i="4"/>
  <c r="AM662" i="4"/>
  <c r="AN662" i="4"/>
  <c r="AO662" i="4"/>
  <c r="AT662" i="4"/>
  <c r="AX662" i="4"/>
  <c r="AY662" i="4" s="1"/>
  <c r="AZ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W666" i="4" s="1"/>
  <c r="AU666" i="4"/>
  <c r="AV666" i="4"/>
  <c r="AX666" i="4"/>
  <c r="AZ666" i="4"/>
  <c r="AL667" i="4"/>
  <c r="AM667" i="4"/>
  <c r="AN667" i="4"/>
  <c r="AO667" i="4"/>
  <c r="AT667" i="4"/>
  <c r="AX667" i="4"/>
  <c r="AZ667" i="4"/>
  <c r="AL668" i="4"/>
  <c r="AM668" i="4"/>
  <c r="AN668" i="4"/>
  <c r="AO668" i="4"/>
  <c r="AT668" i="4"/>
  <c r="AV668" i="4" s="1"/>
  <c r="AU668" i="4"/>
  <c r="AX668" i="4"/>
  <c r="AZ668" i="4" s="1"/>
  <c r="AY668" i="4"/>
  <c r="AL669" i="4"/>
  <c r="AM669" i="4"/>
  <c r="AN669" i="4"/>
  <c r="AO669" i="4"/>
  <c r="AT669" i="4"/>
  <c r="AU669" i="4"/>
  <c r="AX669" i="4"/>
  <c r="AY669" i="4"/>
  <c r="AZ669" i="4"/>
  <c r="BA669" i="4"/>
  <c r="AL670" i="4"/>
  <c r="AM670" i="4"/>
  <c r="AN670" i="4"/>
  <c r="AO670" i="4"/>
  <c r="AT670" i="4"/>
  <c r="AX670" i="4"/>
  <c r="BA670" i="4" s="1"/>
  <c r="AY670" i="4"/>
  <c r="AZ670" i="4"/>
  <c r="AL671" i="4"/>
  <c r="AM671" i="4"/>
  <c r="AN671" i="4"/>
  <c r="AO671" i="4"/>
  <c r="AT671" i="4"/>
  <c r="AV671" i="4" s="1"/>
  <c r="AU671" i="4"/>
  <c r="AW671" i="4"/>
  <c r="AX671" i="4"/>
  <c r="AY671" i="4"/>
  <c r="AZ671" i="4"/>
  <c r="BA671" i="4"/>
  <c r="AL672" i="4"/>
  <c r="AM672" i="4"/>
  <c r="AN672" i="4"/>
  <c r="AO672" i="4"/>
  <c r="AT672" i="4"/>
  <c r="AV672" i="4" s="1"/>
  <c r="AU672" i="4"/>
  <c r="AX672" i="4"/>
  <c r="AZ672" i="4" s="1"/>
  <c r="AY672" i="4"/>
  <c r="AL673" i="4"/>
  <c r="AM673" i="4"/>
  <c r="AN673" i="4"/>
  <c r="AO673" i="4"/>
  <c r="AT673" i="4"/>
  <c r="AU673" i="4"/>
  <c r="AX673" i="4"/>
  <c r="AY673" i="4"/>
  <c r="AZ673" i="4"/>
  <c r="BA673" i="4"/>
  <c r="AL674" i="4"/>
  <c r="AM674" i="4"/>
  <c r="AN674" i="4"/>
  <c r="AO674" i="4"/>
  <c r="AT674" i="4"/>
  <c r="AX674" i="4"/>
  <c r="BA674" i="4" s="1"/>
  <c r="AY674" i="4"/>
  <c r="AZ674" i="4"/>
  <c r="AL675" i="4"/>
  <c r="AM675" i="4"/>
  <c r="AN675" i="4"/>
  <c r="AO675" i="4"/>
  <c r="AT675" i="4"/>
  <c r="AV675" i="4" s="1"/>
  <c r="AU675" i="4"/>
  <c r="AW675" i="4"/>
  <c r="AX675" i="4"/>
  <c r="AY675" i="4"/>
  <c r="AZ675" i="4"/>
  <c r="BA675" i="4"/>
  <c r="AL676" i="4"/>
  <c r="AM676" i="4"/>
  <c r="AN676" i="4"/>
  <c r="AO676" i="4"/>
  <c r="AT676" i="4"/>
  <c r="AV676" i="4" s="1"/>
  <c r="AU676" i="4"/>
  <c r="AX676" i="4"/>
  <c r="AY676" i="4" s="1"/>
  <c r="AL677" i="4"/>
  <c r="AM677" i="4"/>
  <c r="AN677" i="4"/>
  <c r="AO677" i="4"/>
  <c r="AT677" i="4"/>
  <c r="AU677" i="4" s="1"/>
  <c r="AX677" i="4"/>
  <c r="AY677" i="4"/>
  <c r="AZ677" i="4"/>
  <c r="BA677" i="4"/>
  <c r="AL678" i="4"/>
  <c r="AM678" i="4"/>
  <c r="AN678" i="4"/>
  <c r="AO678" i="4"/>
  <c r="AT678" i="4"/>
  <c r="AW678" i="4" s="1"/>
  <c r="AU678" i="4"/>
  <c r="AX678" i="4"/>
  <c r="AY678" i="4" s="1"/>
  <c r="AL679" i="4"/>
  <c r="AM679" i="4"/>
  <c r="AN679" i="4"/>
  <c r="AO679" i="4"/>
  <c r="AT679" i="4"/>
  <c r="AU679" i="4" s="1"/>
  <c r="AX679" i="4"/>
  <c r="AY679" i="4" s="1"/>
  <c r="AL680" i="4"/>
  <c r="AM680" i="4"/>
  <c r="AN680" i="4"/>
  <c r="AO680" i="4"/>
  <c r="AT680" i="4"/>
  <c r="AU680" i="4" s="1"/>
  <c r="AX680" i="4"/>
  <c r="AY680" i="4" s="1"/>
  <c r="AL681" i="4"/>
  <c r="AM681" i="4"/>
  <c r="AN681" i="4"/>
  <c r="AO681" i="4"/>
  <c r="AT681" i="4"/>
  <c r="AU681" i="4" s="1"/>
  <c r="AX681" i="4"/>
  <c r="AY681" i="4" s="1"/>
  <c r="AL682" i="4"/>
  <c r="AM682" i="4"/>
  <c r="AN682" i="4"/>
  <c r="AO682" i="4"/>
  <c r="AT682" i="4"/>
  <c r="AU682" i="4" s="1"/>
  <c r="AX682" i="4"/>
  <c r="AY682" i="4"/>
  <c r="AZ682" i="4"/>
  <c r="BA682" i="4"/>
  <c r="AL683" i="4"/>
  <c r="AM683" i="4"/>
  <c r="AN683" i="4"/>
  <c r="AO683" i="4"/>
  <c r="AT683" i="4"/>
  <c r="AV683" i="4" s="1"/>
  <c r="AU683" i="4"/>
  <c r="AX683" i="4"/>
  <c r="AY683" i="4" s="1"/>
  <c r="AL684" i="4"/>
  <c r="AM684" i="4"/>
  <c r="AN684" i="4"/>
  <c r="AO684" i="4"/>
  <c r="AT684" i="4"/>
  <c r="AX684" i="4"/>
  <c r="BA684" i="4"/>
  <c r="AL685" i="4"/>
  <c r="AM685" i="4"/>
  <c r="AN685" i="4"/>
  <c r="AO685" i="4"/>
  <c r="AT685" i="4"/>
  <c r="AX685" i="4"/>
  <c r="AY685" i="4"/>
  <c r="AZ685" i="4"/>
  <c r="BA685" i="4"/>
  <c r="AL686" i="4"/>
  <c r="AM686" i="4"/>
  <c r="AN686" i="4"/>
  <c r="AO686" i="4"/>
  <c r="AT686" i="4"/>
  <c r="AW686" i="4" s="1"/>
  <c r="AV686" i="4"/>
  <c r="AX686" i="4"/>
  <c r="AY686" i="4" s="1"/>
  <c r="AL687" i="4"/>
  <c r="AM687" i="4"/>
  <c r="AN687" i="4"/>
  <c r="AO687" i="4"/>
  <c r="AT687" i="4"/>
  <c r="AU687" i="4" s="1"/>
  <c r="AX687" i="4"/>
  <c r="BA687" i="4" s="1"/>
  <c r="AY687" i="4"/>
  <c r="AZ687" i="4"/>
  <c r="AL688" i="4"/>
  <c r="AM688" i="4"/>
  <c r="AN688" i="4"/>
  <c r="AO688" i="4"/>
  <c r="AT688" i="4"/>
  <c r="AW688" i="4" s="1"/>
  <c r="AU688" i="4"/>
  <c r="AV688" i="4"/>
  <c r="AX688" i="4"/>
  <c r="BA688" i="4" s="1"/>
  <c r="AY688" i="4"/>
  <c r="AZ688" i="4"/>
  <c r="AL689" i="4"/>
  <c r="AM689" i="4"/>
  <c r="AN689" i="4"/>
  <c r="AO689" i="4"/>
  <c r="AT689" i="4"/>
  <c r="AW689" i="4" s="1"/>
  <c r="AU689" i="4"/>
  <c r="AV689" i="4"/>
  <c r="AX689" i="4"/>
  <c r="BA689" i="4" s="1"/>
  <c r="AY689" i="4"/>
  <c r="AZ689" i="4"/>
  <c r="AL690" i="4"/>
  <c r="AM690" i="4"/>
  <c r="AN690" i="4"/>
  <c r="AO690" i="4"/>
  <c r="AT690" i="4"/>
  <c r="AU690" i="4" s="1"/>
  <c r="AW690" i="4"/>
  <c r="AX690" i="4"/>
  <c r="AL691" i="4"/>
  <c r="AM691" i="4"/>
  <c r="AN691" i="4"/>
  <c r="AO691" i="4"/>
  <c r="AT691" i="4"/>
  <c r="AX691" i="4"/>
  <c r="BA691" i="4" s="1"/>
  <c r="AY691" i="4"/>
  <c r="AZ691" i="4"/>
  <c r="AL692" i="4"/>
  <c r="AM692" i="4"/>
  <c r="AN692" i="4"/>
  <c r="AO692" i="4"/>
  <c r="AT692" i="4"/>
  <c r="AX692" i="4"/>
  <c r="AY692" i="4" s="1"/>
  <c r="AL693" i="4"/>
  <c r="AM693" i="4"/>
  <c r="AN693" i="4"/>
  <c r="AO693" i="4"/>
  <c r="AT693" i="4"/>
  <c r="AU693" i="4" s="1"/>
  <c r="AX693" i="4"/>
  <c r="BA693" i="4"/>
  <c r="AL694" i="4"/>
  <c r="AM694" i="4"/>
  <c r="AN694" i="4"/>
  <c r="AO694" i="4"/>
  <c r="AT694" i="4"/>
  <c r="AX694" i="4"/>
  <c r="AY694" i="4" s="1"/>
  <c r="AL695" i="4"/>
  <c r="AM695" i="4"/>
  <c r="AN695" i="4"/>
  <c r="AO695" i="4"/>
  <c r="AT695" i="4"/>
  <c r="AX695" i="4"/>
  <c r="AL696" i="4"/>
  <c r="AM696" i="4"/>
  <c r="AN696" i="4"/>
  <c r="AO696" i="4"/>
  <c r="AT696" i="4"/>
  <c r="AW696" i="4"/>
  <c r="AX696" i="4"/>
  <c r="AL697" i="4"/>
  <c r="AM697" i="4"/>
  <c r="AN697" i="4"/>
  <c r="AO697" i="4"/>
  <c r="AT697" i="4"/>
  <c r="AW697" i="4"/>
  <c r="AX697" i="4"/>
  <c r="AL698" i="4"/>
  <c r="AM698" i="4"/>
  <c r="AN698" i="4"/>
  <c r="AO698" i="4"/>
  <c r="AT698" i="4"/>
  <c r="AX698" i="4"/>
  <c r="BA698" i="4" s="1"/>
  <c r="AY698" i="4"/>
  <c r="AZ698" i="4"/>
  <c r="AL699" i="4"/>
  <c r="AM699" i="4"/>
  <c r="AN699" i="4"/>
  <c r="AO699" i="4"/>
  <c r="AT699" i="4"/>
  <c r="AV699" i="4" s="1"/>
  <c r="AU699" i="4"/>
  <c r="AX699" i="4"/>
  <c r="AL700" i="4"/>
  <c r="AM700" i="4"/>
  <c r="AN700" i="4"/>
  <c r="AO700" i="4"/>
  <c r="AT700" i="4"/>
  <c r="AX700" i="4"/>
  <c r="AY700" i="4"/>
  <c r="AZ700" i="4"/>
  <c r="BA700" i="4"/>
  <c r="AL701" i="4"/>
  <c r="AM701" i="4"/>
  <c r="AN701" i="4"/>
  <c r="AO701" i="4"/>
  <c r="AT701" i="4"/>
  <c r="AU701" i="4"/>
  <c r="AX701" i="4"/>
  <c r="AY701" i="4" s="1"/>
  <c r="AL702" i="4"/>
  <c r="AM702" i="4"/>
  <c r="AN702" i="4"/>
  <c r="AO702" i="4"/>
  <c r="AT702" i="4"/>
  <c r="AU702" i="4" s="1"/>
  <c r="AX702" i="4"/>
  <c r="AY702" i="4"/>
  <c r="AZ702" i="4"/>
  <c r="BA702" i="4"/>
  <c r="AL703" i="4"/>
  <c r="AM703" i="4"/>
  <c r="AN703" i="4"/>
  <c r="AO703" i="4"/>
  <c r="AT703" i="4"/>
  <c r="AU703" i="4" s="1"/>
  <c r="AW703" i="4"/>
  <c r="AX703" i="4"/>
  <c r="AY703" i="4" s="1"/>
  <c r="AL704" i="4"/>
  <c r="AM704" i="4"/>
  <c r="AN704" i="4"/>
  <c r="AO704" i="4"/>
  <c r="AT704" i="4"/>
  <c r="AU704" i="4" s="1"/>
  <c r="AX704" i="4"/>
  <c r="AY704" i="4" s="1"/>
  <c r="AL705" i="4"/>
  <c r="AM705" i="4"/>
  <c r="AN705" i="4"/>
  <c r="AO705" i="4"/>
  <c r="AT705" i="4"/>
  <c r="AU705" i="4" s="1"/>
  <c r="AX705" i="4"/>
  <c r="AY705" i="4" s="1"/>
  <c r="AL706" i="4"/>
  <c r="AM706" i="4"/>
  <c r="AN706" i="4"/>
  <c r="AO706" i="4"/>
  <c r="AT706" i="4"/>
  <c r="AU706" i="4" s="1"/>
  <c r="AX706" i="4"/>
  <c r="AY706" i="4"/>
  <c r="AZ706" i="4"/>
  <c r="BA706" i="4"/>
  <c r="AL707" i="4"/>
  <c r="AM707" i="4"/>
  <c r="AN707" i="4"/>
  <c r="AO707" i="4"/>
  <c r="AT707" i="4"/>
  <c r="AV707" i="4" s="1"/>
  <c r="AU707" i="4"/>
  <c r="AX707" i="4"/>
  <c r="AY707" i="4" s="1"/>
  <c r="AL708" i="4"/>
  <c r="AM708" i="4"/>
  <c r="AN708" i="4"/>
  <c r="AO708" i="4"/>
  <c r="AT708" i="4"/>
  <c r="AX708" i="4"/>
  <c r="AL709" i="4"/>
  <c r="AM709" i="4"/>
  <c r="AN709" i="4"/>
  <c r="AO709" i="4"/>
  <c r="AT709" i="4"/>
  <c r="AU709" i="4" s="1"/>
  <c r="AX709" i="4"/>
  <c r="BA709" i="4" s="1"/>
  <c r="AY709" i="4"/>
  <c r="AZ709" i="4"/>
  <c r="AL710" i="4"/>
  <c r="AM710" i="4"/>
  <c r="AN710" i="4"/>
  <c r="AO710" i="4"/>
  <c r="AT710" i="4"/>
  <c r="AW710" i="4" s="1"/>
  <c r="AU710" i="4"/>
  <c r="AX710" i="4"/>
  <c r="AL711" i="4"/>
  <c r="AM711" i="4"/>
  <c r="AN711" i="4"/>
  <c r="AO711" i="4"/>
  <c r="AT711" i="4"/>
  <c r="AW711" i="4"/>
  <c r="AX711" i="4"/>
  <c r="AL712" i="4"/>
  <c r="AM712" i="4"/>
  <c r="AN712" i="4"/>
  <c r="AO712" i="4"/>
  <c r="AT712" i="4"/>
  <c r="AW712" i="4"/>
  <c r="AX712" i="4"/>
  <c r="AL713" i="4"/>
  <c r="AM713" i="4"/>
  <c r="AN713" i="4"/>
  <c r="AO713" i="4"/>
  <c r="AT713" i="4"/>
  <c r="AW713" i="4"/>
  <c r="AX713" i="4"/>
  <c r="AL714" i="4"/>
  <c r="AM714" i="4"/>
  <c r="AN714" i="4"/>
  <c r="AO714" i="4"/>
  <c r="AT714" i="4"/>
  <c r="AU714" i="4" s="1"/>
  <c r="AW714" i="4"/>
  <c r="AX714" i="4"/>
  <c r="AY714" i="4"/>
  <c r="AZ714" i="4"/>
  <c r="BA714" i="4"/>
  <c r="AL715" i="4"/>
  <c r="AM715" i="4"/>
  <c r="AN715" i="4"/>
  <c r="AO715" i="4"/>
  <c r="AT715" i="4"/>
  <c r="AV715" i="4" s="1"/>
  <c r="AU715" i="4"/>
  <c r="AX715" i="4"/>
  <c r="AZ715" i="4" s="1"/>
  <c r="AY715" i="4"/>
  <c r="BA715" i="4"/>
  <c r="AL716" i="4"/>
  <c r="AM716" i="4"/>
  <c r="AN716" i="4"/>
  <c r="AO716" i="4"/>
  <c r="AT716" i="4"/>
  <c r="AX716" i="4"/>
  <c r="AY716" i="4" s="1"/>
  <c r="AZ716" i="4"/>
  <c r="BA716" i="4"/>
  <c r="AL717" i="4"/>
  <c r="AM717" i="4"/>
  <c r="AN717" i="4"/>
  <c r="AO717" i="4"/>
  <c r="AT717" i="4"/>
  <c r="AX717" i="4"/>
  <c r="AY717" i="4"/>
  <c r="AZ717" i="4"/>
  <c r="BA717" i="4"/>
  <c r="AL718" i="4"/>
  <c r="AM718" i="4"/>
  <c r="AN718" i="4"/>
  <c r="AO718" i="4"/>
  <c r="AT718" i="4"/>
  <c r="AW718" i="4" s="1"/>
  <c r="AV718" i="4"/>
  <c r="AX718" i="4"/>
  <c r="AZ718" i="4" s="1"/>
  <c r="AL719" i="4"/>
  <c r="AM719" i="4"/>
  <c r="AN719" i="4"/>
  <c r="AO719" i="4"/>
  <c r="AT719" i="4"/>
  <c r="AU719" i="4" s="1"/>
  <c r="AX719" i="4"/>
  <c r="BA719" i="4" s="1"/>
  <c r="AZ719" i="4"/>
  <c r="AL720" i="4"/>
  <c r="AM720" i="4"/>
  <c r="AN720" i="4"/>
  <c r="AO720" i="4"/>
  <c r="AT720" i="4"/>
  <c r="AW720" i="4" s="1"/>
  <c r="AX720" i="4"/>
  <c r="BA720" i="4" s="1"/>
  <c r="AL721" i="4"/>
  <c r="AM721" i="4"/>
  <c r="AN721" i="4"/>
  <c r="AO721" i="4"/>
  <c r="AT721" i="4"/>
  <c r="AW721" i="4" s="1"/>
  <c r="AU721" i="4"/>
  <c r="AV721" i="4"/>
  <c r="AX721" i="4"/>
  <c r="BA721" i="4" s="1"/>
  <c r="AZ721" i="4"/>
  <c r="AL722" i="4"/>
  <c r="AM722" i="4"/>
  <c r="AN722" i="4"/>
  <c r="AO722" i="4"/>
  <c r="AT722" i="4"/>
  <c r="AU722" i="4" s="1"/>
  <c r="AX722" i="4"/>
  <c r="AY722" i="4" s="1"/>
  <c r="AZ722" i="4"/>
  <c r="BA722" i="4"/>
  <c r="AL723" i="4"/>
  <c r="AM723" i="4"/>
  <c r="AN723" i="4"/>
  <c r="AO723" i="4"/>
  <c r="AT723" i="4"/>
  <c r="AX723" i="4"/>
  <c r="BA723" i="4" s="1"/>
  <c r="AY723" i="4"/>
  <c r="AZ723" i="4"/>
  <c r="AL724" i="4"/>
  <c r="AM724" i="4"/>
  <c r="AN724" i="4"/>
  <c r="AO724" i="4"/>
  <c r="AT724" i="4"/>
  <c r="AX724" i="4"/>
  <c r="BA724" i="4" s="1"/>
  <c r="AY724" i="4"/>
  <c r="AZ724" i="4"/>
  <c r="AL725" i="4"/>
  <c r="AM725" i="4"/>
  <c r="AN725" i="4"/>
  <c r="AO725" i="4"/>
  <c r="AT725" i="4"/>
  <c r="AX725" i="4"/>
  <c r="AZ725" i="4" s="1"/>
  <c r="AL726" i="4"/>
  <c r="AM726" i="4"/>
  <c r="AN726" i="4"/>
  <c r="AO726" i="4"/>
  <c r="AT726" i="4"/>
  <c r="AX726" i="4"/>
  <c r="AY726" i="4" s="1"/>
  <c r="BA726" i="4"/>
  <c r="AL727" i="4"/>
  <c r="AM727" i="4"/>
  <c r="AN727" i="4"/>
  <c r="AO727" i="4"/>
  <c r="AT727" i="4"/>
  <c r="AX727" i="4"/>
  <c r="AY727" i="4"/>
  <c r="AZ727" i="4"/>
  <c r="BA727" i="4"/>
  <c r="AL728" i="4"/>
  <c r="AM728" i="4"/>
  <c r="AN728" i="4"/>
  <c r="AO728" i="4"/>
  <c r="AT728" i="4"/>
  <c r="AX728" i="4"/>
  <c r="BA728" i="4" s="1"/>
  <c r="AY728" i="4"/>
  <c r="AZ728" i="4"/>
  <c r="AL729" i="4"/>
  <c r="AM729" i="4"/>
  <c r="AN729" i="4"/>
  <c r="AO729" i="4"/>
  <c r="AT729" i="4"/>
  <c r="AX729" i="4"/>
  <c r="AZ729" i="4" s="1"/>
  <c r="AL730" i="4"/>
  <c r="AM730" i="4"/>
  <c r="AN730" i="4"/>
  <c r="AO730" i="4"/>
  <c r="AT730" i="4"/>
  <c r="AX730" i="4"/>
  <c r="AY730" i="4" s="1"/>
  <c r="BA730" i="4"/>
  <c r="AL731" i="4"/>
  <c r="AM731" i="4"/>
  <c r="AN731" i="4"/>
  <c r="AO731" i="4"/>
  <c r="AT731" i="4"/>
  <c r="AX731" i="4"/>
  <c r="AY731" i="4"/>
  <c r="AZ731" i="4"/>
  <c r="BA731" i="4"/>
  <c r="AL732" i="4"/>
  <c r="AM732" i="4"/>
  <c r="AN732" i="4"/>
  <c r="AO732" i="4"/>
  <c r="AT732" i="4"/>
  <c r="AX732" i="4"/>
  <c r="BA732" i="4" s="1"/>
  <c r="AY732" i="4"/>
  <c r="AZ732" i="4"/>
  <c r="AL733" i="4"/>
  <c r="AM733" i="4"/>
  <c r="AN733" i="4"/>
  <c r="AO733" i="4"/>
  <c r="AT733" i="4"/>
  <c r="AX733" i="4"/>
  <c r="AZ733" i="4" s="1"/>
  <c r="AL734" i="4"/>
  <c r="AM734" i="4"/>
  <c r="AN734" i="4"/>
  <c r="AO734" i="4"/>
  <c r="AT734" i="4"/>
  <c r="AX734" i="4"/>
  <c r="AY734" i="4" s="1"/>
  <c r="BA734" i="4"/>
  <c r="AL735" i="4"/>
  <c r="AM735" i="4"/>
  <c r="AN735" i="4"/>
  <c r="AO735" i="4"/>
  <c r="AT735" i="4"/>
  <c r="AX735" i="4"/>
  <c r="AY735" i="4"/>
  <c r="AZ735" i="4"/>
  <c r="BA735" i="4"/>
  <c r="AL736" i="4"/>
  <c r="AM736" i="4"/>
  <c r="AN736" i="4"/>
  <c r="AO736" i="4"/>
  <c r="AT736" i="4"/>
  <c r="AX736" i="4"/>
  <c r="BA736" i="4" s="1"/>
  <c r="AY736" i="4"/>
  <c r="AZ736" i="4"/>
  <c r="AL737" i="4"/>
  <c r="AM737" i="4"/>
  <c r="AN737" i="4"/>
  <c r="AO737" i="4"/>
  <c r="AT737" i="4"/>
  <c r="AX737" i="4"/>
  <c r="AZ737" i="4" s="1"/>
  <c r="AL738" i="4"/>
  <c r="AM738" i="4"/>
  <c r="AN738" i="4"/>
  <c r="AO738" i="4"/>
  <c r="AT738" i="4"/>
  <c r="AX738" i="4"/>
  <c r="AY738" i="4" s="1"/>
  <c r="BA738" i="4"/>
  <c r="AL739" i="4"/>
  <c r="AM739" i="4"/>
  <c r="AN739" i="4"/>
  <c r="AO739" i="4"/>
  <c r="AT739" i="4"/>
  <c r="AX739" i="4"/>
  <c r="AY739" i="4"/>
  <c r="AZ739" i="4"/>
  <c r="BA739" i="4"/>
  <c r="AL740" i="4"/>
  <c r="AM740" i="4"/>
  <c r="AN740" i="4"/>
  <c r="AO740" i="4"/>
  <c r="AT740" i="4"/>
  <c r="AX740" i="4"/>
  <c r="BA740" i="4" s="1"/>
  <c r="AY740" i="4"/>
  <c r="AZ740" i="4"/>
  <c r="AL741" i="4"/>
  <c r="AM741" i="4"/>
  <c r="AN741" i="4"/>
  <c r="AO741" i="4"/>
  <c r="AT741" i="4"/>
  <c r="AX741" i="4"/>
  <c r="AZ741" i="4" s="1"/>
  <c r="AL742" i="4"/>
  <c r="AM742" i="4"/>
  <c r="AN742" i="4"/>
  <c r="AO742" i="4"/>
  <c r="AT742" i="4"/>
  <c r="AX742" i="4"/>
  <c r="AY742" i="4" s="1"/>
  <c r="BA742" i="4"/>
  <c r="AL743" i="4"/>
  <c r="AM743" i="4"/>
  <c r="AN743" i="4"/>
  <c r="AO743" i="4"/>
  <c r="AT743" i="4"/>
  <c r="AX743" i="4"/>
  <c r="AY743" i="4"/>
  <c r="AZ743" i="4"/>
  <c r="BA743" i="4"/>
  <c r="AL744" i="4"/>
  <c r="AM744" i="4"/>
  <c r="AN744" i="4"/>
  <c r="AO744" i="4"/>
  <c r="AT744" i="4"/>
  <c r="AX744" i="4"/>
  <c r="BA744" i="4" s="1"/>
  <c r="AY744" i="4"/>
  <c r="AZ744" i="4"/>
  <c r="AL745" i="4"/>
  <c r="AM745" i="4"/>
  <c r="AN745" i="4"/>
  <c r="AO745" i="4"/>
  <c r="AT745" i="4"/>
  <c r="AX745" i="4"/>
  <c r="AZ745" i="4" s="1"/>
  <c r="AL746" i="4"/>
  <c r="AM746" i="4"/>
  <c r="AN746" i="4"/>
  <c r="AO746" i="4"/>
  <c r="AT746" i="4"/>
  <c r="AX746" i="4"/>
  <c r="AY746" i="4" s="1"/>
  <c r="BA746" i="4"/>
  <c r="AL747" i="4"/>
  <c r="AM747" i="4"/>
  <c r="AN747" i="4"/>
  <c r="AO747" i="4"/>
  <c r="AT747" i="4"/>
  <c r="AX747" i="4"/>
  <c r="AY747" i="4"/>
  <c r="AZ747" i="4"/>
  <c r="BA747" i="4"/>
  <c r="AL748" i="4"/>
  <c r="AM748" i="4"/>
  <c r="AN748" i="4"/>
  <c r="AO748" i="4"/>
  <c r="AT748" i="4"/>
  <c r="AX748" i="4"/>
  <c r="BA748" i="4" s="1"/>
  <c r="AY748" i="4"/>
  <c r="AZ748" i="4"/>
  <c r="AL749" i="4"/>
  <c r="AM749" i="4"/>
  <c r="AN749" i="4"/>
  <c r="AO749" i="4"/>
  <c r="AT749" i="4"/>
  <c r="AX749" i="4"/>
  <c r="AZ749" i="4" s="1"/>
  <c r="AL750" i="4"/>
  <c r="AM750" i="4"/>
  <c r="AN750" i="4"/>
  <c r="AO750" i="4"/>
  <c r="AT750" i="4"/>
  <c r="AX750" i="4"/>
  <c r="AY750" i="4" s="1"/>
  <c r="BA750" i="4"/>
  <c r="AL751" i="4"/>
  <c r="AM751" i="4"/>
  <c r="AN751" i="4"/>
  <c r="AO751" i="4"/>
  <c r="AT751" i="4"/>
  <c r="AX751" i="4"/>
  <c r="AY751" i="4"/>
  <c r="AZ751" i="4"/>
  <c r="BA751" i="4"/>
  <c r="AL752" i="4"/>
  <c r="AM752" i="4"/>
  <c r="AN752" i="4"/>
  <c r="AO752" i="4"/>
  <c r="AT752" i="4"/>
  <c r="AX752" i="4"/>
  <c r="BA752" i="4" s="1"/>
  <c r="AY752" i="4"/>
  <c r="AZ752" i="4"/>
  <c r="AL753" i="4"/>
  <c r="AM753" i="4"/>
  <c r="AN753" i="4"/>
  <c r="AO753" i="4"/>
  <c r="AT753" i="4"/>
  <c r="AX753" i="4"/>
  <c r="AZ753" i="4" s="1"/>
  <c r="AL754" i="4"/>
  <c r="AM754" i="4"/>
  <c r="AN754" i="4"/>
  <c r="AO754" i="4"/>
  <c r="AT754" i="4"/>
  <c r="AX754" i="4"/>
  <c r="AY754" i="4" s="1"/>
  <c r="BA754" i="4"/>
  <c r="AL755" i="4"/>
  <c r="AM755" i="4"/>
  <c r="AN755" i="4"/>
  <c r="AO755" i="4"/>
  <c r="AT755" i="4"/>
  <c r="AX755" i="4"/>
  <c r="AY755" i="4"/>
  <c r="AZ755" i="4"/>
  <c r="BA755" i="4"/>
  <c r="AL756" i="4"/>
  <c r="AM756" i="4"/>
  <c r="AN756" i="4"/>
  <c r="AO756" i="4"/>
  <c r="AT756" i="4"/>
  <c r="AX756" i="4"/>
  <c r="BA756" i="4" s="1"/>
  <c r="AY756" i="4"/>
  <c r="AZ756" i="4"/>
  <c r="AL757" i="4"/>
  <c r="AM757" i="4"/>
  <c r="AN757" i="4"/>
  <c r="AO757" i="4"/>
  <c r="AT757" i="4"/>
  <c r="AX757" i="4"/>
  <c r="AZ757" i="4" s="1"/>
  <c r="AL758" i="4"/>
  <c r="AM758" i="4"/>
  <c r="AN758" i="4"/>
  <c r="AO758" i="4"/>
  <c r="AT758" i="4"/>
  <c r="AX758" i="4"/>
  <c r="AY758" i="4" s="1"/>
  <c r="BA758" i="4"/>
  <c r="AL759" i="4"/>
  <c r="AM759" i="4"/>
  <c r="AN759" i="4"/>
  <c r="AO759" i="4"/>
  <c r="AT759" i="4"/>
  <c r="AX759" i="4"/>
  <c r="AY759" i="4"/>
  <c r="AZ759" i="4"/>
  <c r="BA759" i="4"/>
  <c r="AL760" i="4"/>
  <c r="AM760" i="4"/>
  <c r="AN760" i="4"/>
  <c r="AO760" i="4"/>
  <c r="AT760" i="4"/>
  <c r="AX760" i="4"/>
  <c r="BA760" i="4" s="1"/>
  <c r="AY760" i="4"/>
  <c r="AZ760" i="4"/>
  <c r="AL761" i="4"/>
  <c r="AM761" i="4"/>
  <c r="AN761" i="4"/>
  <c r="AO761" i="4"/>
  <c r="AT761" i="4"/>
  <c r="AX761" i="4"/>
  <c r="AZ761" i="4" s="1"/>
  <c r="AL762" i="4"/>
  <c r="AM762" i="4"/>
  <c r="AN762" i="4"/>
  <c r="AO762" i="4"/>
  <c r="AT762" i="4"/>
  <c r="AX762" i="4"/>
  <c r="AY762" i="4" s="1"/>
  <c r="BA762" i="4"/>
  <c r="AL763" i="4"/>
  <c r="AM763" i="4"/>
  <c r="AN763" i="4"/>
  <c r="AO763" i="4"/>
  <c r="AT763" i="4"/>
  <c r="AX763" i="4"/>
  <c r="AY763" i="4"/>
  <c r="AZ763" i="4"/>
  <c r="BA763" i="4"/>
  <c r="AL764" i="4"/>
  <c r="AM764" i="4"/>
  <c r="AN764" i="4"/>
  <c r="AO764" i="4"/>
  <c r="AT764" i="4"/>
  <c r="AX764" i="4"/>
  <c r="BA764" i="4" s="1"/>
  <c r="AY764" i="4"/>
  <c r="AZ764" i="4"/>
  <c r="AL765" i="4"/>
  <c r="AM765" i="4"/>
  <c r="AN765" i="4"/>
  <c r="AO765" i="4"/>
  <c r="AT765" i="4"/>
  <c r="AX765" i="4"/>
  <c r="AZ765" i="4" s="1"/>
  <c r="AL766" i="4"/>
  <c r="AM766" i="4"/>
  <c r="AN766" i="4"/>
  <c r="AO766" i="4"/>
  <c r="AT766" i="4"/>
  <c r="AX766" i="4"/>
  <c r="AY766" i="4" s="1"/>
  <c r="BA766" i="4"/>
  <c r="AL767" i="4"/>
  <c r="AM767" i="4"/>
  <c r="AN767" i="4"/>
  <c r="AO767" i="4"/>
  <c r="AT767" i="4"/>
  <c r="AX767" i="4"/>
  <c r="AY767" i="4"/>
  <c r="AZ767" i="4"/>
  <c r="BA767" i="4"/>
  <c r="AL768" i="4"/>
  <c r="AM768" i="4"/>
  <c r="AN768" i="4"/>
  <c r="AO768" i="4"/>
  <c r="AT768" i="4"/>
  <c r="AX768" i="4"/>
  <c r="BA768" i="4" s="1"/>
  <c r="AY768" i="4"/>
  <c r="AZ768" i="4"/>
  <c r="AL769" i="4"/>
  <c r="AM769" i="4"/>
  <c r="AN769" i="4"/>
  <c r="AO769" i="4"/>
  <c r="AT769" i="4"/>
  <c r="AX769" i="4"/>
  <c r="AZ769" i="4" s="1"/>
  <c r="AL770" i="4"/>
  <c r="AM770" i="4"/>
  <c r="AN770" i="4"/>
  <c r="AO770" i="4"/>
  <c r="AT770" i="4"/>
  <c r="AX770" i="4"/>
  <c r="AY770" i="4" s="1"/>
  <c r="BA770" i="4"/>
  <c r="AL771" i="4"/>
  <c r="AM771" i="4"/>
  <c r="AN771" i="4"/>
  <c r="AO771" i="4"/>
  <c r="AT771" i="4"/>
  <c r="AX771" i="4"/>
  <c r="AY771" i="4"/>
  <c r="AZ771" i="4"/>
  <c r="BA771" i="4"/>
  <c r="AL772" i="4"/>
  <c r="AM772" i="4"/>
  <c r="AN772" i="4"/>
  <c r="AO772" i="4"/>
  <c r="AT772" i="4"/>
  <c r="AX772" i="4"/>
  <c r="BA772" i="4" s="1"/>
  <c r="AY772" i="4"/>
  <c r="AZ772" i="4"/>
  <c r="AL773" i="4"/>
  <c r="AM773" i="4"/>
  <c r="AN773" i="4"/>
  <c r="AO773" i="4"/>
  <c r="AT773" i="4"/>
  <c r="AX773" i="4"/>
  <c r="AZ773" i="4" s="1"/>
  <c r="AL774" i="4"/>
  <c r="AM774" i="4"/>
  <c r="AN774" i="4"/>
  <c r="AO774" i="4"/>
  <c r="AT774" i="4"/>
  <c r="AX774" i="4"/>
  <c r="AY774" i="4" s="1"/>
  <c r="BA774" i="4"/>
  <c r="AL775" i="4"/>
  <c r="AM775" i="4"/>
  <c r="AN775" i="4"/>
  <c r="AO775" i="4"/>
  <c r="AT775" i="4"/>
  <c r="AX775" i="4"/>
  <c r="AY775" i="4"/>
  <c r="AZ775" i="4"/>
  <c r="BA775" i="4"/>
  <c r="AL776" i="4"/>
  <c r="AM776" i="4"/>
  <c r="AN776" i="4"/>
  <c r="AO776" i="4"/>
  <c r="AT776" i="4"/>
  <c r="AX776" i="4"/>
  <c r="BA776" i="4" s="1"/>
  <c r="AY776" i="4"/>
  <c r="AZ776" i="4"/>
  <c r="AL777" i="4"/>
  <c r="AM777" i="4"/>
  <c r="AN777" i="4"/>
  <c r="AO777" i="4"/>
  <c r="AT777" i="4"/>
  <c r="AX777" i="4"/>
  <c r="AZ777" i="4" s="1"/>
  <c r="AL778" i="4"/>
  <c r="AM778" i="4"/>
  <c r="AN778" i="4"/>
  <c r="AO778" i="4"/>
  <c r="AT778" i="4"/>
  <c r="AX778" i="4"/>
  <c r="AY778" i="4" s="1"/>
  <c r="BA778" i="4"/>
  <c r="AL779" i="4"/>
  <c r="AM779" i="4"/>
  <c r="AN779" i="4"/>
  <c r="AO779" i="4"/>
  <c r="AT779" i="4"/>
  <c r="AX779" i="4"/>
  <c r="AY779" i="4"/>
  <c r="AZ779" i="4"/>
  <c r="BA779" i="4"/>
  <c r="AL780" i="4"/>
  <c r="AM780" i="4"/>
  <c r="AN780" i="4"/>
  <c r="AO780" i="4"/>
  <c r="AT780" i="4"/>
  <c r="AX780" i="4"/>
  <c r="BA780" i="4" s="1"/>
  <c r="AY780" i="4"/>
  <c r="AZ780" i="4"/>
  <c r="AL781" i="4"/>
  <c r="AM781" i="4"/>
  <c r="AN781" i="4"/>
  <c r="AO781" i="4"/>
  <c r="AT781" i="4"/>
  <c r="AX781" i="4"/>
  <c r="AZ781" i="4" s="1"/>
  <c r="AL782" i="4"/>
  <c r="AM782" i="4"/>
  <c r="AN782" i="4"/>
  <c r="AO782" i="4"/>
  <c r="AT782" i="4"/>
  <c r="AX782" i="4"/>
  <c r="AY782" i="4" s="1"/>
  <c r="BA782" i="4"/>
  <c r="AL783" i="4"/>
  <c r="AM783" i="4"/>
  <c r="AN783" i="4"/>
  <c r="AO783" i="4"/>
  <c r="AT783" i="4"/>
  <c r="AX783" i="4"/>
  <c r="AY783" i="4"/>
  <c r="AZ783" i="4"/>
  <c r="BA783" i="4"/>
  <c r="AL784" i="4"/>
  <c r="AM784" i="4"/>
  <c r="AN784" i="4"/>
  <c r="AO784" i="4"/>
  <c r="AT784" i="4"/>
  <c r="AX784" i="4"/>
  <c r="BA784" i="4" s="1"/>
  <c r="AY784" i="4"/>
  <c r="AZ784" i="4"/>
  <c r="AL785" i="4"/>
  <c r="AM785" i="4"/>
  <c r="AN785" i="4"/>
  <c r="AO785" i="4"/>
  <c r="AT785" i="4"/>
  <c r="AX785" i="4"/>
  <c r="AZ785" i="4" s="1"/>
  <c r="AL786" i="4"/>
  <c r="AM786" i="4"/>
  <c r="AN786" i="4"/>
  <c r="AO786" i="4"/>
  <c r="AT786" i="4"/>
  <c r="AX786" i="4"/>
  <c r="AY786" i="4" s="1"/>
  <c r="BA786" i="4"/>
  <c r="AL787" i="4"/>
  <c r="AM787" i="4"/>
  <c r="AN787" i="4"/>
  <c r="AO787" i="4"/>
  <c r="AT787" i="4"/>
  <c r="AX787" i="4"/>
  <c r="AY787" i="4"/>
  <c r="AZ787" i="4"/>
  <c r="BA787" i="4"/>
  <c r="AL788" i="4"/>
  <c r="AM788" i="4"/>
  <c r="AN788" i="4"/>
  <c r="AO788" i="4"/>
  <c r="AT788" i="4"/>
  <c r="AX788" i="4"/>
  <c r="BA788" i="4" s="1"/>
  <c r="AY788" i="4"/>
  <c r="AZ788" i="4"/>
  <c r="AL789" i="4"/>
  <c r="AM789" i="4"/>
  <c r="AN789" i="4"/>
  <c r="AO789" i="4"/>
  <c r="AT789" i="4"/>
  <c r="AX789" i="4"/>
  <c r="AL790" i="4"/>
  <c r="AM790" i="4"/>
  <c r="AN790" i="4"/>
  <c r="AO790" i="4"/>
  <c r="AT790" i="4"/>
  <c r="AX790" i="4"/>
  <c r="AY790" i="4" s="1"/>
  <c r="BA790" i="4"/>
  <c r="AL791" i="4"/>
  <c r="AM791" i="4"/>
  <c r="AN791" i="4"/>
  <c r="AO791" i="4"/>
  <c r="AT791" i="4"/>
  <c r="AX791" i="4"/>
  <c r="AY791" i="4"/>
  <c r="AZ791" i="4"/>
  <c r="BA791" i="4"/>
  <c r="AL792" i="4"/>
  <c r="AM792" i="4"/>
  <c r="AN792" i="4"/>
  <c r="AO792" i="4"/>
  <c r="AT792" i="4"/>
  <c r="AX792" i="4"/>
  <c r="BA792" i="4" s="1"/>
  <c r="AY792" i="4"/>
  <c r="AZ792" i="4"/>
  <c r="AL793" i="4"/>
  <c r="AM793" i="4"/>
  <c r="AN793" i="4"/>
  <c r="AO793" i="4"/>
  <c r="AT793" i="4"/>
  <c r="AX793" i="4"/>
  <c r="AL794" i="4"/>
  <c r="AM794" i="4"/>
  <c r="AN794" i="4"/>
  <c r="AO794" i="4"/>
  <c r="AT794" i="4"/>
  <c r="AX794" i="4"/>
  <c r="AY794" i="4" s="1"/>
  <c r="BA794" i="4"/>
  <c r="AL795" i="4"/>
  <c r="AM795" i="4"/>
  <c r="AN795" i="4"/>
  <c r="AO795" i="4"/>
  <c r="AT795" i="4"/>
  <c r="AX795" i="4"/>
  <c r="AY795" i="4"/>
  <c r="AZ795" i="4"/>
  <c r="BA795" i="4"/>
  <c r="AL796" i="4"/>
  <c r="AM796" i="4"/>
  <c r="AN796" i="4"/>
  <c r="AO796" i="4"/>
  <c r="AT796" i="4"/>
  <c r="AX796" i="4"/>
  <c r="BA796" i="4" s="1"/>
  <c r="AY796" i="4"/>
  <c r="AZ796" i="4"/>
  <c r="AL797" i="4"/>
  <c r="AM797" i="4"/>
  <c r="AN797" i="4"/>
  <c r="AO797" i="4"/>
  <c r="AT797" i="4"/>
  <c r="AX797" i="4"/>
  <c r="AL798" i="4"/>
  <c r="AM798" i="4"/>
  <c r="AN798" i="4"/>
  <c r="AO798" i="4"/>
  <c r="AT798" i="4"/>
  <c r="AX798" i="4"/>
  <c r="AY798" i="4" s="1"/>
  <c r="BA798" i="4"/>
  <c r="AL799" i="4"/>
  <c r="AM799" i="4"/>
  <c r="AN799" i="4"/>
  <c r="AO799" i="4"/>
  <c r="AT799" i="4"/>
  <c r="AX799" i="4"/>
  <c r="AY799" i="4"/>
  <c r="AZ799" i="4"/>
  <c r="BA799" i="4"/>
  <c r="AL800" i="4"/>
  <c r="AM800" i="4"/>
  <c r="AN800" i="4"/>
  <c r="AO800" i="4"/>
  <c r="AT800" i="4"/>
  <c r="AX800" i="4"/>
  <c r="BA800" i="4" s="1"/>
  <c r="AY800" i="4"/>
  <c r="AZ800" i="4"/>
  <c r="AL801" i="4"/>
  <c r="AM801" i="4"/>
  <c r="AN801" i="4"/>
  <c r="AO801" i="4"/>
  <c r="AT801" i="4"/>
  <c r="AX801" i="4"/>
  <c r="AL802" i="4"/>
  <c r="AM802" i="4"/>
  <c r="AN802" i="4"/>
  <c r="AO802" i="4"/>
  <c r="AT802" i="4"/>
  <c r="AX802" i="4"/>
  <c r="AY802" i="4" s="1"/>
  <c r="BA802" i="4"/>
  <c r="AL803" i="4"/>
  <c r="AM803" i="4"/>
  <c r="AN803" i="4"/>
  <c r="AO803" i="4"/>
  <c r="AT803" i="4"/>
  <c r="AX803" i="4"/>
  <c r="AY803" i="4"/>
  <c r="AZ803" i="4"/>
  <c r="BA803" i="4"/>
  <c r="AL804" i="4"/>
  <c r="AM804" i="4"/>
  <c r="AN804" i="4"/>
  <c r="AO804" i="4"/>
  <c r="AT804" i="4"/>
  <c r="AX804" i="4"/>
  <c r="BA804" i="4" s="1"/>
  <c r="AY804" i="4"/>
  <c r="AZ804" i="4"/>
  <c r="AL805" i="4"/>
  <c r="AM805" i="4"/>
  <c r="AN805" i="4"/>
  <c r="AO805" i="4"/>
  <c r="AT805" i="4"/>
  <c r="AX805" i="4"/>
  <c r="AL806" i="4"/>
  <c r="AM806" i="4"/>
  <c r="AN806" i="4"/>
  <c r="AO806" i="4"/>
  <c r="AT806" i="4"/>
  <c r="AX806" i="4"/>
  <c r="AY806" i="4" s="1"/>
  <c r="BA806" i="4"/>
  <c r="AL807" i="4"/>
  <c r="AM807" i="4"/>
  <c r="AN807" i="4"/>
  <c r="AO807" i="4"/>
  <c r="AT807" i="4"/>
  <c r="AX807" i="4"/>
  <c r="AY807" i="4"/>
  <c r="AZ807" i="4"/>
  <c r="BA807" i="4"/>
  <c r="AL808" i="4"/>
  <c r="AM808" i="4"/>
  <c r="AN808" i="4"/>
  <c r="AO808" i="4"/>
  <c r="AT808" i="4"/>
  <c r="AX808" i="4"/>
  <c r="BA808" i="4" s="1"/>
  <c r="AY808" i="4"/>
  <c r="AZ808" i="4"/>
  <c r="AL809" i="4"/>
  <c r="AM809" i="4"/>
  <c r="AN809" i="4"/>
  <c r="AO809" i="4"/>
  <c r="AT809" i="4"/>
  <c r="AX809" i="4"/>
  <c r="AL810" i="4"/>
  <c r="AM810" i="4"/>
  <c r="AN810" i="4"/>
  <c r="AO810" i="4"/>
  <c r="AT810" i="4"/>
  <c r="AX810" i="4"/>
  <c r="AY810" i="4" s="1"/>
  <c r="BA810" i="4"/>
  <c r="AL811" i="4"/>
  <c r="AM811" i="4"/>
  <c r="AN811" i="4"/>
  <c r="AO811" i="4"/>
  <c r="AT811" i="4"/>
  <c r="AX811" i="4"/>
  <c r="AY811" i="4"/>
  <c r="AZ811" i="4"/>
  <c r="BA811" i="4"/>
  <c r="AL812" i="4"/>
  <c r="AM812" i="4"/>
  <c r="AN812" i="4"/>
  <c r="AO812" i="4"/>
  <c r="AT812" i="4"/>
  <c r="AX812" i="4"/>
  <c r="BA812" i="4" s="1"/>
  <c r="AY812" i="4"/>
  <c r="AZ812" i="4"/>
  <c r="AL813" i="4"/>
  <c r="AM813" i="4"/>
  <c r="AN813" i="4"/>
  <c r="AO813" i="4"/>
  <c r="AT813" i="4"/>
  <c r="AX813" i="4"/>
  <c r="AY813" i="4" s="1"/>
  <c r="AL814" i="4"/>
  <c r="AM814" i="4"/>
  <c r="AN814" i="4"/>
  <c r="AO814" i="4"/>
  <c r="AT814" i="4"/>
  <c r="AX814" i="4"/>
  <c r="BA814" i="4"/>
  <c r="AL815" i="4"/>
  <c r="AM815" i="4"/>
  <c r="AN815" i="4"/>
  <c r="AO815" i="4"/>
  <c r="AT815" i="4"/>
  <c r="AX815" i="4"/>
  <c r="AY815" i="4"/>
  <c r="AZ815" i="4"/>
  <c r="BA815" i="4"/>
  <c r="AL816" i="4"/>
  <c r="AM816" i="4"/>
  <c r="AN816" i="4"/>
  <c r="AO816" i="4"/>
  <c r="AT816" i="4"/>
  <c r="AX816" i="4"/>
  <c r="BA816" i="4" s="1"/>
  <c r="AY816" i="4"/>
  <c r="AZ816" i="4"/>
  <c r="AL817" i="4"/>
  <c r="AM817" i="4"/>
  <c r="AN817" i="4"/>
  <c r="AO817" i="4"/>
  <c r="AT817" i="4"/>
  <c r="AX817" i="4"/>
  <c r="AY817" i="4"/>
  <c r="AL818" i="4"/>
  <c r="AM818" i="4"/>
  <c r="AN818" i="4"/>
  <c r="AO818" i="4"/>
  <c r="AT818" i="4"/>
  <c r="AX818" i="4"/>
  <c r="AL819" i="4"/>
  <c r="AM819" i="4"/>
  <c r="AN819" i="4"/>
  <c r="AO819" i="4"/>
  <c r="AT819" i="4"/>
  <c r="AX819" i="4"/>
  <c r="AY819" i="4"/>
  <c r="AZ819" i="4"/>
  <c r="BA819" i="4"/>
  <c r="AL820" i="4"/>
  <c r="AM820" i="4"/>
  <c r="AN820" i="4"/>
  <c r="AO820" i="4"/>
  <c r="AT820" i="4"/>
  <c r="AX820" i="4"/>
  <c r="BA820" i="4" s="1"/>
  <c r="AY820" i="4"/>
  <c r="AZ820" i="4"/>
  <c r="AL821" i="4"/>
  <c r="AM821" i="4"/>
  <c r="AN821" i="4"/>
  <c r="AO821" i="4"/>
  <c r="AT821" i="4"/>
  <c r="AX821" i="4"/>
  <c r="AL822" i="4"/>
  <c r="AM822" i="4"/>
  <c r="AN822" i="4"/>
  <c r="AO822" i="4"/>
  <c r="AT822" i="4"/>
  <c r="AX822" i="4"/>
  <c r="BA822" i="4"/>
  <c r="AL823" i="4"/>
  <c r="AM823" i="4"/>
  <c r="AN823" i="4"/>
  <c r="AO823" i="4"/>
  <c r="AT823" i="4"/>
  <c r="AX823" i="4"/>
  <c r="AY823" i="4"/>
  <c r="AZ823" i="4"/>
  <c r="BA823" i="4"/>
  <c r="AL824" i="4"/>
  <c r="AM824" i="4"/>
  <c r="AN824" i="4"/>
  <c r="AO824" i="4"/>
  <c r="AT824" i="4"/>
  <c r="AX824" i="4"/>
  <c r="BA824" i="4" s="1"/>
  <c r="AY824" i="4"/>
  <c r="AZ824" i="4"/>
  <c r="AL825" i="4"/>
  <c r="AM825" i="4"/>
  <c r="AN825" i="4"/>
  <c r="AO825" i="4"/>
  <c r="AT825" i="4"/>
  <c r="AX825" i="4"/>
  <c r="AY825" i="4"/>
  <c r="AL826" i="4"/>
  <c r="AM826" i="4"/>
  <c r="AN826" i="4"/>
  <c r="AO826" i="4"/>
  <c r="AT826" i="4"/>
  <c r="AX826" i="4"/>
  <c r="BA826" i="4" s="1"/>
  <c r="AL827" i="4"/>
  <c r="AM827" i="4"/>
  <c r="AN827" i="4"/>
  <c r="AO827" i="4"/>
  <c r="AT827" i="4"/>
  <c r="AX827" i="4"/>
  <c r="AY827" i="4"/>
  <c r="AZ827" i="4"/>
  <c r="BA827" i="4"/>
  <c r="AL828" i="4"/>
  <c r="AM828" i="4"/>
  <c r="AN828" i="4"/>
  <c r="AO828" i="4"/>
  <c r="AT828" i="4"/>
  <c r="AX828" i="4"/>
  <c r="BA828" i="4" s="1"/>
  <c r="AY828" i="4"/>
  <c r="AZ828" i="4"/>
  <c r="AL829" i="4"/>
  <c r="AM829" i="4"/>
  <c r="AN829" i="4"/>
  <c r="AO829" i="4"/>
  <c r="AT829" i="4"/>
  <c r="AX829" i="4"/>
  <c r="AY829" i="4" s="1"/>
  <c r="AL830" i="4"/>
  <c r="AM830" i="4"/>
  <c r="AN830" i="4"/>
  <c r="AO830" i="4"/>
  <c r="AT830" i="4"/>
  <c r="AX830" i="4"/>
  <c r="BA830" i="4"/>
  <c r="AL831" i="4"/>
  <c r="AM831" i="4"/>
  <c r="AN831" i="4"/>
  <c r="AO831" i="4"/>
  <c r="AT831" i="4"/>
  <c r="AX831" i="4"/>
  <c r="AY831" i="4"/>
  <c r="AZ831" i="4"/>
  <c r="BA831" i="4"/>
  <c r="AL832" i="4"/>
  <c r="AM832" i="4"/>
  <c r="AN832" i="4"/>
  <c r="AO832" i="4"/>
  <c r="AT832" i="4"/>
  <c r="AX832" i="4"/>
  <c r="BA832" i="4" s="1"/>
  <c r="AY832" i="4"/>
  <c r="AZ832" i="4"/>
  <c r="AL833" i="4"/>
  <c r="AM833" i="4"/>
  <c r="AN833" i="4"/>
  <c r="AO833" i="4"/>
  <c r="AT833" i="4"/>
  <c r="AX833" i="4"/>
  <c r="AY833" i="4"/>
  <c r="AL834" i="4"/>
  <c r="AM834" i="4"/>
  <c r="AN834" i="4"/>
  <c r="AO834" i="4"/>
  <c r="AT834" i="4"/>
  <c r="AX834" i="4"/>
  <c r="AL835" i="4"/>
  <c r="AM835" i="4"/>
  <c r="AN835" i="4"/>
  <c r="AO835" i="4"/>
  <c r="AT835" i="4"/>
  <c r="AX835" i="4"/>
  <c r="AY835" i="4"/>
  <c r="AZ835" i="4"/>
  <c r="BA835" i="4"/>
  <c r="AL836" i="4"/>
  <c r="AM836" i="4"/>
  <c r="AN836" i="4"/>
  <c r="AO836" i="4"/>
  <c r="AT836" i="4"/>
  <c r="AX836" i="4"/>
  <c r="BA836" i="4" s="1"/>
  <c r="AY836" i="4"/>
  <c r="AZ836" i="4"/>
  <c r="AL837" i="4"/>
  <c r="AM837" i="4"/>
  <c r="AN837" i="4"/>
  <c r="AO837" i="4"/>
  <c r="AT837" i="4"/>
  <c r="AX837" i="4"/>
  <c r="AL838" i="4"/>
  <c r="AM838" i="4"/>
  <c r="AN838" i="4"/>
  <c r="AO838" i="4"/>
  <c r="AT838" i="4"/>
  <c r="AX838" i="4"/>
  <c r="BA838" i="4"/>
  <c r="AL839" i="4"/>
  <c r="AM839" i="4"/>
  <c r="AN839" i="4"/>
  <c r="AO839" i="4"/>
  <c r="AT839" i="4"/>
  <c r="AX839" i="4"/>
  <c r="AY839" i="4"/>
  <c r="AZ839" i="4"/>
  <c r="BA839" i="4"/>
  <c r="AL840" i="4"/>
  <c r="AM840" i="4"/>
  <c r="AN840" i="4"/>
  <c r="AO840" i="4"/>
  <c r="AT840" i="4"/>
  <c r="AX840" i="4"/>
  <c r="BA840" i="4" s="1"/>
  <c r="AY840" i="4"/>
  <c r="AZ840" i="4"/>
  <c r="AL841" i="4"/>
  <c r="AM841" i="4"/>
  <c r="AN841" i="4"/>
  <c r="AO841" i="4"/>
  <c r="AT841" i="4"/>
  <c r="AX841" i="4"/>
  <c r="AY841" i="4"/>
  <c r="AL842" i="4"/>
  <c r="AM842" i="4"/>
  <c r="AN842" i="4"/>
  <c r="AO842" i="4"/>
  <c r="AT842" i="4"/>
  <c r="AX842" i="4"/>
  <c r="BA842" i="4" s="1"/>
  <c r="AL843" i="4"/>
  <c r="AM843" i="4"/>
  <c r="AN843" i="4"/>
  <c r="AO843" i="4"/>
  <c r="AT843" i="4"/>
  <c r="AX843" i="4"/>
  <c r="AY843" i="4"/>
  <c r="AZ843" i="4"/>
  <c r="BA843" i="4"/>
  <c r="AL844" i="4"/>
  <c r="AM844" i="4"/>
  <c r="AN844" i="4"/>
  <c r="AO844" i="4"/>
  <c r="AT844" i="4"/>
  <c r="AX844" i="4"/>
  <c r="BA844" i="4" s="1"/>
  <c r="AY844" i="4"/>
  <c r="AZ844" i="4"/>
  <c r="AL845" i="4"/>
  <c r="AM845" i="4"/>
  <c r="AN845" i="4"/>
  <c r="AO845" i="4"/>
  <c r="AT845" i="4"/>
  <c r="AX845" i="4"/>
  <c r="AY845" i="4" s="1"/>
  <c r="AL846" i="4"/>
  <c r="AM846" i="4"/>
  <c r="AN846" i="4"/>
  <c r="AO846" i="4"/>
  <c r="AT846" i="4"/>
  <c r="AX846" i="4"/>
  <c r="BA846" i="4"/>
  <c r="AL847" i="4"/>
  <c r="AM847" i="4"/>
  <c r="AN847" i="4"/>
  <c r="AO847" i="4"/>
  <c r="AT847" i="4"/>
  <c r="AX847" i="4"/>
  <c r="AY847" i="4"/>
  <c r="AZ847" i="4"/>
  <c r="BA847" i="4"/>
  <c r="AL848" i="4"/>
  <c r="AM848" i="4"/>
  <c r="AN848" i="4"/>
  <c r="AO848" i="4"/>
  <c r="AT848" i="4"/>
  <c r="AX848" i="4"/>
  <c r="BA848" i="4" s="1"/>
  <c r="AY848" i="4"/>
  <c r="AZ848" i="4"/>
  <c r="AL849" i="4"/>
  <c r="AM849" i="4"/>
  <c r="AN849" i="4"/>
  <c r="AO849" i="4"/>
  <c r="AT849" i="4"/>
  <c r="AX849" i="4"/>
  <c r="AY849" i="4"/>
  <c r="AL850" i="4"/>
  <c r="AM850" i="4"/>
  <c r="AN850" i="4"/>
  <c r="AO850" i="4"/>
  <c r="AT850" i="4"/>
  <c r="AX850" i="4"/>
  <c r="AL851" i="4"/>
  <c r="AM851" i="4"/>
  <c r="AN851" i="4"/>
  <c r="AO851" i="4"/>
  <c r="AT851" i="4"/>
  <c r="AX851" i="4"/>
  <c r="AY851" i="4"/>
  <c r="AZ851" i="4"/>
  <c r="BA851" i="4"/>
  <c r="AL852" i="4"/>
  <c r="AM852" i="4"/>
  <c r="AN852" i="4"/>
  <c r="AO852" i="4"/>
  <c r="AT852" i="4"/>
  <c r="AX852" i="4"/>
  <c r="BA852" i="4" s="1"/>
  <c r="AL853" i="4"/>
  <c r="AM853" i="4"/>
  <c r="AN853" i="4"/>
  <c r="AO853" i="4"/>
  <c r="AT853" i="4"/>
  <c r="AX853" i="4"/>
  <c r="AZ853" i="4" s="1"/>
  <c r="AL854" i="4"/>
  <c r="AM854" i="4"/>
  <c r="AN854" i="4"/>
  <c r="AO854" i="4"/>
  <c r="AT854" i="4"/>
  <c r="AX854" i="4"/>
  <c r="AY854" i="4" s="1"/>
  <c r="AL855" i="4"/>
  <c r="AM855" i="4"/>
  <c r="AN855" i="4"/>
  <c r="AO855" i="4"/>
  <c r="AT855" i="4"/>
  <c r="AX855" i="4"/>
  <c r="AY855" i="4"/>
  <c r="AZ855" i="4"/>
  <c r="BA855" i="4"/>
  <c r="AL856" i="4"/>
  <c r="AM856" i="4"/>
  <c r="AN856" i="4"/>
  <c r="AO856" i="4"/>
  <c r="AT856" i="4"/>
  <c r="AX856" i="4"/>
  <c r="BA856" i="4" s="1"/>
  <c r="AY856" i="4"/>
  <c r="AL857" i="4"/>
  <c r="AM857" i="4"/>
  <c r="AN857" i="4"/>
  <c r="AO857" i="4"/>
  <c r="AT857" i="4"/>
  <c r="AX857" i="4"/>
  <c r="AZ857" i="4" s="1"/>
  <c r="AY857" i="4"/>
  <c r="AL858" i="4"/>
  <c r="AM858" i="4"/>
  <c r="AN858" i="4"/>
  <c r="AO858" i="4"/>
  <c r="AT858" i="4"/>
  <c r="AX858" i="4"/>
  <c r="AY858" i="4" s="1"/>
  <c r="AZ858" i="4"/>
  <c r="AL859" i="4"/>
  <c r="AM859" i="4"/>
  <c r="AN859" i="4"/>
  <c r="AO859" i="4"/>
  <c r="AT859" i="4"/>
  <c r="AX859" i="4"/>
  <c r="AY859" i="4"/>
  <c r="AZ859" i="4"/>
  <c r="BA859" i="4"/>
  <c r="AL860" i="4"/>
  <c r="AM860" i="4"/>
  <c r="AN860" i="4"/>
  <c r="AO860" i="4"/>
  <c r="AT860" i="4"/>
  <c r="AX860" i="4"/>
  <c r="BA860" i="4" s="1"/>
  <c r="AZ860" i="4"/>
  <c r="AL861" i="4"/>
  <c r="AM861" i="4"/>
  <c r="AN861" i="4"/>
  <c r="AO861" i="4"/>
  <c r="AT861" i="4"/>
  <c r="AX861" i="4"/>
  <c r="AZ861" i="4" s="1"/>
  <c r="BA861" i="4"/>
  <c r="AL862" i="4"/>
  <c r="AM862" i="4"/>
  <c r="AN862" i="4"/>
  <c r="AO862" i="4"/>
  <c r="AT862" i="4"/>
  <c r="AX862" i="4"/>
  <c r="AY862" i="4" s="1"/>
  <c r="BA862" i="4"/>
  <c r="AL863" i="4"/>
  <c r="AM863" i="4"/>
  <c r="AN863" i="4"/>
  <c r="AO863" i="4"/>
  <c r="AT863" i="4"/>
  <c r="AX863" i="4"/>
  <c r="AY863" i="4"/>
  <c r="AZ863" i="4"/>
  <c r="BA863" i="4"/>
  <c r="AL864" i="4"/>
  <c r="AM864" i="4"/>
  <c r="AN864" i="4"/>
  <c r="AO864" i="4"/>
  <c r="AT864" i="4"/>
  <c r="AX864" i="4"/>
  <c r="BA864" i="4" s="1"/>
  <c r="AY864" i="4"/>
  <c r="AZ864" i="4"/>
  <c r="AL865" i="4"/>
  <c r="AM865" i="4"/>
  <c r="AN865" i="4"/>
  <c r="AO865" i="4"/>
  <c r="AT865" i="4"/>
  <c r="AX865" i="4"/>
  <c r="AZ865" i="4" s="1"/>
  <c r="AY865" i="4"/>
  <c r="BA865" i="4"/>
  <c r="AL866" i="4"/>
  <c r="AM866" i="4"/>
  <c r="AN866" i="4"/>
  <c r="AO866" i="4"/>
  <c r="AT866" i="4"/>
  <c r="AX866" i="4"/>
  <c r="AY866" i="4" s="1"/>
  <c r="AZ866" i="4"/>
  <c r="BA866" i="4"/>
  <c r="AL867" i="4"/>
  <c r="AM867" i="4"/>
  <c r="AN867" i="4"/>
  <c r="AO867" i="4"/>
  <c r="AT867" i="4"/>
  <c r="AX867" i="4"/>
  <c r="AY867" i="4"/>
  <c r="AZ867" i="4"/>
  <c r="BA867" i="4"/>
  <c r="AL868" i="4"/>
  <c r="AM868" i="4"/>
  <c r="AN868" i="4"/>
  <c r="AO868" i="4"/>
  <c r="AT868" i="4"/>
  <c r="AX868" i="4"/>
  <c r="BA868" i="4" s="1"/>
  <c r="AL869" i="4"/>
  <c r="AM869" i="4"/>
  <c r="AN869" i="4"/>
  <c r="AO869" i="4"/>
  <c r="AT869" i="4"/>
  <c r="AX869" i="4"/>
  <c r="AZ869" i="4" s="1"/>
  <c r="AL870" i="4"/>
  <c r="AM870" i="4"/>
  <c r="AN870" i="4"/>
  <c r="AO870" i="4"/>
  <c r="AT870" i="4"/>
  <c r="AX870" i="4"/>
  <c r="AY870" i="4" s="1"/>
  <c r="AL871" i="4"/>
  <c r="AM871" i="4"/>
  <c r="AN871" i="4"/>
  <c r="AO871" i="4"/>
  <c r="AT871" i="4"/>
  <c r="AX871" i="4"/>
  <c r="AY871" i="4"/>
  <c r="AZ871" i="4"/>
  <c r="BA871" i="4"/>
  <c r="AL872" i="4"/>
  <c r="AM872" i="4"/>
  <c r="AN872" i="4"/>
  <c r="AO872" i="4"/>
  <c r="AT872" i="4"/>
  <c r="AX872" i="4"/>
  <c r="BA872" i="4" s="1"/>
  <c r="AY872" i="4"/>
  <c r="AL873" i="4"/>
  <c r="AM873" i="4"/>
  <c r="AN873" i="4"/>
  <c r="AO873" i="4"/>
  <c r="AT873" i="4"/>
  <c r="AX873" i="4"/>
  <c r="AZ873" i="4" s="1"/>
  <c r="AY873" i="4"/>
  <c r="AL874" i="4"/>
  <c r="AM874" i="4"/>
  <c r="AN874" i="4"/>
  <c r="AO874" i="4"/>
  <c r="AT874" i="4"/>
  <c r="AX874" i="4"/>
  <c r="AY874" i="4" s="1"/>
  <c r="AZ874" i="4"/>
  <c r="AL875" i="4"/>
  <c r="AM875" i="4"/>
  <c r="AN875" i="4"/>
  <c r="AO875" i="4"/>
  <c r="AT875" i="4"/>
  <c r="AX875" i="4"/>
  <c r="AY875" i="4"/>
  <c r="AZ875" i="4"/>
  <c r="BA875" i="4"/>
  <c r="AL876" i="4"/>
  <c r="AM876" i="4"/>
  <c r="AN876" i="4"/>
  <c r="AO876" i="4"/>
  <c r="AT876" i="4"/>
  <c r="AX876" i="4"/>
  <c r="BA876" i="4" s="1"/>
  <c r="AZ876" i="4"/>
  <c r="AL877" i="4"/>
  <c r="AM877" i="4"/>
  <c r="AN877" i="4"/>
  <c r="AO877" i="4"/>
  <c r="AT877" i="4"/>
  <c r="AX877" i="4"/>
  <c r="AZ877" i="4" s="1"/>
  <c r="BA877" i="4"/>
  <c r="AL878" i="4"/>
  <c r="AM878" i="4"/>
  <c r="AN878" i="4"/>
  <c r="AO878" i="4"/>
  <c r="AT878" i="4"/>
  <c r="AX878" i="4"/>
  <c r="AY878" i="4" s="1"/>
  <c r="BA878" i="4"/>
  <c r="AL879" i="4"/>
  <c r="AM879" i="4"/>
  <c r="AN879" i="4"/>
  <c r="AO879" i="4"/>
  <c r="AT879" i="4"/>
  <c r="AX879" i="4"/>
  <c r="AY879" i="4"/>
  <c r="AZ879" i="4"/>
  <c r="BA879" i="4"/>
  <c r="AL880" i="4"/>
  <c r="AM880" i="4"/>
  <c r="AN880" i="4"/>
  <c r="AO880" i="4"/>
  <c r="AT880" i="4"/>
  <c r="AX880" i="4"/>
  <c r="BA880" i="4" s="1"/>
  <c r="AY880" i="4"/>
  <c r="AZ880" i="4"/>
  <c r="AL881" i="4"/>
  <c r="AM881" i="4"/>
  <c r="AN881" i="4"/>
  <c r="AO881" i="4"/>
  <c r="AT881" i="4"/>
  <c r="AX881" i="4"/>
  <c r="AZ881" i="4" s="1"/>
  <c r="AY881" i="4"/>
  <c r="BA881" i="4"/>
  <c r="AL882" i="4"/>
  <c r="AM882" i="4"/>
  <c r="AN882" i="4"/>
  <c r="AO882" i="4"/>
  <c r="AT882" i="4"/>
  <c r="AX882" i="4"/>
  <c r="AY882" i="4" s="1"/>
  <c r="AZ882" i="4"/>
  <c r="BA882" i="4"/>
  <c r="AL883" i="4"/>
  <c r="AM883" i="4"/>
  <c r="AN883" i="4"/>
  <c r="AO883" i="4"/>
  <c r="AT883" i="4"/>
  <c r="AX883" i="4"/>
  <c r="AY883" i="4"/>
  <c r="AZ883" i="4"/>
  <c r="BA883" i="4"/>
  <c r="AL884" i="4"/>
  <c r="AM884" i="4"/>
  <c r="AN884" i="4"/>
  <c r="AO884" i="4"/>
  <c r="AT884" i="4"/>
  <c r="AX884" i="4"/>
  <c r="BA884" i="4" s="1"/>
  <c r="AL885" i="4"/>
  <c r="AM885" i="4"/>
  <c r="AN885" i="4"/>
  <c r="AO885" i="4"/>
  <c r="AT885" i="4"/>
  <c r="AX885" i="4"/>
  <c r="AZ885" i="4" s="1"/>
  <c r="AL886" i="4"/>
  <c r="AM886" i="4"/>
  <c r="AN886" i="4"/>
  <c r="AO886" i="4"/>
  <c r="AT886" i="4"/>
  <c r="AX886" i="4"/>
  <c r="AY886" i="4" s="1"/>
  <c r="AL887" i="4"/>
  <c r="AM887" i="4"/>
  <c r="AN887" i="4"/>
  <c r="AO887" i="4"/>
  <c r="AT887" i="4"/>
  <c r="AX887" i="4"/>
  <c r="AY887" i="4"/>
  <c r="AZ887" i="4"/>
  <c r="BA887" i="4"/>
  <c r="AL888" i="4"/>
  <c r="AM888" i="4"/>
  <c r="AN888" i="4"/>
  <c r="AO888" i="4"/>
  <c r="AT888" i="4"/>
  <c r="AX888" i="4"/>
  <c r="BA888" i="4" s="1"/>
  <c r="AY888" i="4"/>
  <c r="AL889" i="4"/>
  <c r="AM889" i="4"/>
  <c r="AN889" i="4"/>
  <c r="AO889" i="4"/>
  <c r="AT889" i="4"/>
  <c r="AX889" i="4"/>
  <c r="AZ889" i="4" s="1"/>
  <c r="AY889" i="4"/>
  <c r="AL890" i="4"/>
  <c r="AM890" i="4"/>
  <c r="AN890" i="4"/>
  <c r="AO890" i="4"/>
  <c r="AT890" i="4"/>
  <c r="AX890" i="4"/>
  <c r="AY890" i="4" s="1"/>
  <c r="AZ890" i="4"/>
  <c r="AL891" i="4"/>
  <c r="AM891" i="4"/>
  <c r="AN891" i="4"/>
  <c r="AO891" i="4"/>
  <c r="AT891" i="4"/>
  <c r="AX891" i="4"/>
  <c r="AY891" i="4"/>
  <c r="AZ891" i="4"/>
  <c r="BA891" i="4"/>
  <c r="AL892" i="4"/>
  <c r="AM892" i="4"/>
  <c r="AN892" i="4"/>
  <c r="AO892" i="4"/>
  <c r="AT892" i="4"/>
  <c r="AV892" i="4"/>
  <c r="AX892" i="4"/>
  <c r="AZ892" i="4" s="1"/>
  <c r="AY892" i="4"/>
  <c r="BA892" i="4"/>
  <c r="AL893" i="4"/>
  <c r="AM893" i="4"/>
  <c r="AN893" i="4"/>
  <c r="AO893" i="4"/>
  <c r="AT893" i="4"/>
  <c r="AV893" i="4" s="1"/>
  <c r="AX893" i="4"/>
  <c r="AY893" i="4"/>
  <c r="AZ893" i="4"/>
  <c r="BA893" i="4"/>
  <c r="AL894" i="4"/>
  <c r="AM894" i="4"/>
  <c r="AN894" i="4"/>
  <c r="AO894" i="4"/>
  <c r="AT894" i="4"/>
  <c r="AV894" i="4"/>
  <c r="AX894" i="4"/>
  <c r="AZ894" i="4" s="1"/>
  <c r="BA894" i="4"/>
  <c r="AL895" i="4"/>
  <c r="AM895" i="4"/>
  <c r="AN895" i="4"/>
  <c r="AO895" i="4"/>
  <c r="AT895" i="4"/>
  <c r="AV895" i="4" s="1"/>
  <c r="AX895" i="4"/>
  <c r="AY895" i="4" s="1"/>
  <c r="BA895" i="4"/>
  <c r="AL896" i="4"/>
  <c r="AM896" i="4"/>
  <c r="AN896" i="4"/>
  <c r="AO896" i="4"/>
  <c r="AT896" i="4"/>
  <c r="AV896" i="4" s="1"/>
  <c r="AX896" i="4"/>
  <c r="AY896" i="4"/>
  <c r="AZ896" i="4"/>
  <c r="BA896" i="4"/>
  <c r="AL897" i="4"/>
  <c r="AM897" i="4"/>
  <c r="AN897" i="4"/>
  <c r="AO897" i="4"/>
  <c r="AT897" i="4"/>
  <c r="AX897" i="4"/>
  <c r="BA897" i="4" s="1"/>
  <c r="AY897" i="4"/>
  <c r="AZ897" i="4"/>
  <c r="AL898" i="4"/>
  <c r="AM898" i="4"/>
  <c r="AN898" i="4"/>
  <c r="AO898" i="4"/>
  <c r="AT898" i="4"/>
  <c r="AV898" i="4" s="1"/>
  <c r="AX898" i="4"/>
  <c r="AY898" i="4" s="1"/>
  <c r="AL899" i="4"/>
  <c r="AM899" i="4"/>
  <c r="AN899" i="4"/>
  <c r="AO899" i="4"/>
  <c r="AT899" i="4"/>
  <c r="AV899" i="4" s="1"/>
  <c r="AX899" i="4"/>
  <c r="AY899" i="4"/>
  <c r="AZ899" i="4"/>
  <c r="BA899" i="4"/>
  <c r="AL900" i="4"/>
  <c r="AM900" i="4"/>
  <c r="AN900" i="4"/>
  <c r="AO900" i="4"/>
  <c r="AT900" i="4"/>
  <c r="AV900" i="4"/>
  <c r="AX900" i="4"/>
  <c r="AZ900" i="4" s="1"/>
  <c r="BA900" i="4"/>
  <c r="AL901" i="4"/>
  <c r="AM901" i="4"/>
  <c r="AN901" i="4"/>
  <c r="AO901" i="4"/>
  <c r="AT901" i="4"/>
  <c r="AV901" i="4"/>
  <c r="AX901" i="4"/>
  <c r="AY901" i="4"/>
  <c r="AZ901" i="4"/>
  <c r="BA901" i="4"/>
  <c r="AL902" i="4"/>
  <c r="AM902" i="4"/>
  <c r="AN902" i="4"/>
  <c r="AO902" i="4"/>
  <c r="AT902" i="4"/>
  <c r="AV902" i="4"/>
  <c r="AX902" i="4"/>
  <c r="AZ902" i="4" s="1"/>
  <c r="AY902" i="4"/>
  <c r="AL903" i="4"/>
  <c r="AM903" i="4"/>
  <c r="AN903" i="4"/>
  <c r="AO903" i="4"/>
  <c r="AT903" i="4"/>
  <c r="AX903" i="4"/>
  <c r="AY903" i="4" s="1"/>
  <c r="AZ903" i="4"/>
  <c r="AL904" i="4"/>
  <c r="AM904" i="4"/>
  <c r="AN904" i="4"/>
  <c r="AO904" i="4"/>
  <c r="AT904" i="4"/>
  <c r="AV904" i="4" s="1"/>
  <c r="AX904" i="4"/>
  <c r="AY904" i="4"/>
  <c r="AZ904" i="4"/>
  <c r="BA904" i="4"/>
  <c r="AL905" i="4"/>
  <c r="AM905" i="4"/>
  <c r="AN905" i="4"/>
  <c r="AO905" i="4"/>
  <c r="AT905" i="4"/>
  <c r="AX905" i="4"/>
  <c r="BA905" i="4" s="1"/>
  <c r="AZ905" i="4"/>
  <c r="AL906" i="4"/>
  <c r="AM906" i="4"/>
  <c r="AN906" i="4"/>
  <c r="AO906" i="4"/>
  <c r="AT906" i="4"/>
  <c r="AV906" i="4"/>
  <c r="AX906" i="4"/>
  <c r="AY906" i="4" s="1"/>
  <c r="AZ906" i="4"/>
  <c r="BA906" i="4"/>
  <c r="AL907" i="4"/>
  <c r="AM907" i="4"/>
  <c r="AN907" i="4"/>
  <c r="AO907" i="4"/>
  <c r="AT907" i="4"/>
  <c r="AV907" i="4" s="1"/>
  <c r="AX907" i="4"/>
  <c r="AY907" i="4"/>
  <c r="AZ907" i="4"/>
  <c r="BA907" i="4"/>
  <c r="AL908" i="4"/>
  <c r="AM908" i="4"/>
  <c r="AN908" i="4"/>
  <c r="AO908" i="4"/>
  <c r="AT908" i="4"/>
  <c r="AV908" i="4"/>
  <c r="AX908" i="4"/>
  <c r="AZ908" i="4" s="1"/>
  <c r="AY908" i="4"/>
  <c r="AL909" i="4"/>
  <c r="AM909" i="4"/>
  <c r="AN909" i="4"/>
  <c r="AO909" i="4"/>
  <c r="AT909" i="4"/>
  <c r="AV909" i="4" s="1"/>
  <c r="AX909" i="4"/>
  <c r="AY909" i="4"/>
  <c r="AZ909" i="4"/>
  <c r="BA909" i="4"/>
  <c r="AL910" i="4"/>
  <c r="AM910" i="4"/>
  <c r="AN910" i="4"/>
  <c r="AO910" i="4"/>
  <c r="AT910" i="4"/>
  <c r="AV910" i="4"/>
  <c r="AX910" i="4"/>
  <c r="AZ910" i="4" s="1"/>
  <c r="AL911" i="4"/>
  <c r="AM911" i="4"/>
  <c r="AN911" i="4"/>
  <c r="AO911" i="4"/>
  <c r="AT911" i="4"/>
  <c r="AV911" i="4"/>
  <c r="AX911" i="4"/>
  <c r="AY911" i="4"/>
  <c r="AZ911" i="4"/>
  <c r="BA911" i="4"/>
  <c r="AL912" i="4"/>
  <c r="AM912" i="4"/>
  <c r="AN912" i="4"/>
  <c r="AO912" i="4"/>
  <c r="AT912" i="4"/>
  <c r="AV912" i="4" s="1"/>
  <c r="AX912" i="4"/>
  <c r="BA912" i="4" s="1"/>
  <c r="AZ912" i="4"/>
  <c r="AL913" i="4"/>
  <c r="AM913" i="4"/>
  <c r="AN913" i="4"/>
  <c r="AO913" i="4"/>
  <c r="AT913" i="4"/>
  <c r="AX913" i="4"/>
  <c r="AZ913" i="4" s="1"/>
  <c r="BA913" i="4"/>
  <c r="AL914" i="4"/>
  <c r="AM914" i="4"/>
  <c r="AN914" i="4"/>
  <c r="AO914" i="4"/>
  <c r="AT914" i="4"/>
  <c r="AV914" i="4"/>
  <c r="AX914" i="4"/>
  <c r="AY914" i="4"/>
  <c r="AZ914" i="4"/>
  <c r="BA914" i="4"/>
  <c r="AL915" i="4"/>
  <c r="AM915" i="4"/>
  <c r="AN915" i="4"/>
  <c r="AO915" i="4"/>
  <c r="AT915" i="4"/>
  <c r="AV915" i="4" s="1"/>
  <c r="AX915" i="4"/>
  <c r="BA915" i="4" s="1"/>
  <c r="AL916" i="4"/>
  <c r="AM916" i="4"/>
  <c r="AN916" i="4"/>
  <c r="AO916" i="4"/>
  <c r="AT916" i="4"/>
  <c r="AV916" i="4" s="1"/>
  <c r="AX916" i="4"/>
  <c r="AZ916" i="4" s="1"/>
  <c r="AL917" i="4"/>
  <c r="AM917" i="4"/>
  <c r="AN917" i="4"/>
  <c r="AO917" i="4"/>
  <c r="AT917" i="4"/>
  <c r="AV917" i="4"/>
  <c r="AX917" i="4"/>
  <c r="AY917" i="4"/>
  <c r="AZ917" i="4"/>
  <c r="BA917" i="4"/>
  <c r="AL918" i="4"/>
  <c r="AM918" i="4"/>
  <c r="AN918" i="4"/>
  <c r="AO918" i="4"/>
  <c r="AT918" i="4"/>
  <c r="AV918" i="4"/>
  <c r="AX918" i="4"/>
  <c r="AZ918" i="4" s="1"/>
  <c r="AY918" i="4"/>
  <c r="AL919" i="4"/>
  <c r="AM919" i="4"/>
  <c r="AN919" i="4"/>
  <c r="AO919" i="4"/>
  <c r="AT919" i="4"/>
  <c r="AV919" i="4" s="1"/>
  <c r="AX919" i="4"/>
  <c r="AY919" i="4"/>
  <c r="AZ919" i="4"/>
  <c r="BA919" i="4"/>
  <c r="AL920" i="4"/>
  <c r="AM920" i="4"/>
  <c r="AN920" i="4"/>
  <c r="AO920" i="4"/>
  <c r="AT920" i="4"/>
  <c r="AV920" i="4" s="1"/>
  <c r="AX920" i="4"/>
  <c r="BA920" i="4" s="1"/>
  <c r="AY920" i="4"/>
  <c r="AZ920" i="4"/>
  <c r="AL921" i="4"/>
  <c r="AM921" i="4"/>
  <c r="AN921" i="4"/>
  <c r="AO921" i="4"/>
  <c r="AT921" i="4"/>
  <c r="AX921" i="4"/>
  <c r="AZ921" i="4" s="1"/>
  <c r="AY921" i="4"/>
  <c r="BA921" i="4"/>
  <c r="AL922" i="4"/>
  <c r="AM922" i="4"/>
  <c r="AN922" i="4"/>
  <c r="AO922" i="4"/>
  <c r="AT922" i="4"/>
  <c r="AV922" i="4" s="1"/>
  <c r="AX922" i="4"/>
  <c r="AY922" i="4"/>
  <c r="AZ922" i="4"/>
  <c r="BA922" i="4"/>
  <c r="AL923" i="4"/>
  <c r="AM923" i="4"/>
  <c r="AN923" i="4"/>
  <c r="AO923" i="4"/>
  <c r="AT923" i="4"/>
  <c r="AV923" i="4" s="1"/>
  <c r="AX923" i="4"/>
  <c r="BA923" i="4" s="1"/>
  <c r="AY923" i="4"/>
  <c r="AL924" i="4"/>
  <c r="AM924" i="4"/>
  <c r="AN924" i="4"/>
  <c r="AO924" i="4"/>
  <c r="AT924" i="4"/>
  <c r="AV924" i="4" s="1"/>
  <c r="AX924" i="4"/>
  <c r="AY924" i="4" s="1"/>
  <c r="AL925" i="4"/>
  <c r="AM925" i="4"/>
  <c r="AN925" i="4"/>
  <c r="AO925" i="4"/>
  <c r="AT925" i="4"/>
  <c r="AV925" i="4" s="1"/>
  <c r="AX925" i="4"/>
  <c r="BA925" i="4" s="1"/>
  <c r="AL926" i="4"/>
  <c r="AM926" i="4"/>
  <c r="AN926" i="4"/>
  <c r="AO926" i="4"/>
  <c r="AT926" i="4"/>
  <c r="AV926" i="4"/>
  <c r="AX926" i="4"/>
  <c r="AY926" i="4" s="1"/>
  <c r="AZ926" i="4"/>
  <c r="BA926" i="4"/>
  <c r="AL927" i="4"/>
  <c r="AM927" i="4"/>
  <c r="AN927" i="4"/>
  <c r="AO927" i="4"/>
  <c r="AT927" i="4"/>
  <c r="AV927" i="4" s="1"/>
  <c r="AX927" i="4"/>
  <c r="AY927" i="4"/>
  <c r="AZ927" i="4"/>
  <c r="BA927" i="4"/>
  <c r="AL928" i="4"/>
  <c r="AM928" i="4"/>
  <c r="AN928" i="4"/>
  <c r="AO928" i="4"/>
  <c r="AT928" i="4"/>
  <c r="AV928" i="4" s="1"/>
  <c r="AX928" i="4"/>
  <c r="BA928" i="4" s="1"/>
  <c r="AZ928" i="4"/>
  <c r="AL929" i="4"/>
  <c r="AM929" i="4"/>
  <c r="AN929" i="4"/>
  <c r="AO929" i="4"/>
  <c r="AT929" i="4"/>
  <c r="AX929" i="4"/>
  <c r="AZ929" i="4" s="1"/>
  <c r="BA929" i="4"/>
  <c r="AL930" i="4"/>
  <c r="AM930" i="4"/>
  <c r="AN930" i="4"/>
  <c r="AO930" i="4"/>
  <c r="AT930" i="4"/>
  <c r="AV930" i="4"/>
  <c r="AX930" i="4"/>
  <c r="AY930" i="4"/>
  <c r="AZ930" i="4"/>
  <c r="BA930" i="4"/>
  <c r="AL931" i="4"/>
  <c r="AM931" i="4"/>
  <c r="AN931" i="4"/>
  <c r="AO931" i="4"/>
  <c r="AT931" i="4"/>
  <c r="AV931" i="4" s="1"/>
  <c r="AX931" i="4"/>
  <c r="BA931" i="4" s="1"/>
  <c r="AL932" i="4"/>
  <c r="AM932" i="4"/>
  <c r="AN932" i="4"/>
  <c r="AO932" i="4"/>
  <c r="AT932" i="4"/>
  <c r="AX932" i="4"/>
  <c r="AY932" i="4" s="1"/>
  <c r="AL933" i="4"/>
  <c r="AM933" i="4"/>
  <c r="AN933" i="4"/>
  <c r="AO933" i="4"/>
  <c r="AT933" i="4"/>
  <c r="AV933" i="4" s="1"/>
  <c r="AX933" i="4"/>
  <c r="BA933" i="4" s="1"/>
  <c r="AZ933" i="4"/>
  <c r="AL934" i="4"/>
  <c r="AM934" i="4"/>
  <c r="AN934" i="4"/>
  <c r="AO934" i="4"/>
  <c r="AT934" i="4"/>
  <c r="AV934" i="4" s="1"/>
  <c r="AX934" i="4"/>
  <c r="AY934" i="4" s="1"/>
  <c r="AL935" i="4"/>
  <c r="AM935" i="4"/>
  <c r="AN935" i="4"/>
  <c r="AO935" i="4"/>
  <c r="AT935" i="4"/>
  <c r="AV935" i="4" s="1"/>
  <c r="AX935" i="4"/>
  <c r="AY935" i="4"/>
  <c r="AZ935" i="4"/>
  <c r="BA935" i="4"/>
  <c r="AL936" i="4"/>
  <c r="AM936" i="4"/>
  <c r="AN936" i="4"/>
  <c r="AO936" i="4"/>
  <c r="AT936" i="4"/>
  <c r="AV936" i="4" s="1"/>
  <c r="AX936" i="4"/>
  <c r="BA936" i="4" s="1"/>
  <c r="AZ936" i="4"/>
  <c r="AL937" i="4"/>
  <c r="AM937" i="4"/>
  <c r="AN937" i="4"/>
  <c r="AO937" i="4"/>
  <c r="AT937" i="4"/>
  <c r="AX937" i="4"/>
  <c r="AZ937" i="4" s="1"/>
  <c r="AY937" i="4"/>
  <c r="BA937" i="4"/>
  <c r="AL938" i="4"/>
  <c r="AM938" i="4"/>
  <c r="AN938" i="4"/>
  <c r="AO938" i="4"/>
  <c r="AT938" i="4"/>
  <c r="AV938" i="4" s="1"/>
  <c r="AX938" i="4"/>
  <c r="AY938" i="4" s="1"/>
  <c r="AL939" i="4"/>
  <c r="AM939" i="4"/>
  <c r="AN939" i="4"/>
  <c r="AO939" i="4"/>
  <c r="AT939" i="4"/>
  <c r="AV939" i="4" s="1"/>
  <c r="AX939" i="4"/>
  <c r="AZ939" i="4" s="1"/>
  <c r="AY939" i="4"/>
  <c r="BA939" i="4"/>
  <c r="AL940" i="4"/>
  <c r="AM940" i="4"/>
  <c r="AN940" i="4"/>
  <c r="AO940" i="4"/>
  <c r="AT940" i="4"/>
  <c r="AV940" i="4"/>
  <c r="AX940" i="4"/>
  <c r="AY940" i="4" s="1"/>
  <c r="AZ940" i="4"/>
  <c r="BA940" i="4"/>
  <c r="AL941" i="4"/>
  <c r="AM941" i="4"/>
  <c r="AN941" i="4"/>
  <c r="AO941" i="4"/>
  <c r="AT941" i="4"/>
  <c r="AV941" i="4" s="1"/>
  <c r="AX941" i="4"/>
  <c r="BA941" i="4" s="1"/>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s="1"/>
  <c r="AX945" i="4"/>
  <c r="BA945" i="4" s="1"/>
  <c r="AZ945" i="4"/>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Z948" i="4"/>
  <c r="BA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L952" i="4"/>
  <c r="AM952" i="4"/>
  <c r="AN952" i="4"/>
  <c r="AO952" i="4"/>
  <c r="AT952" i="4"/>
  <c r="AV952" i="4"/>
  <c r="AX952" i="4"/>
  <c r="AY952" i="4" s="1"/>
  <c r="AZ952" i="4"/>
  <c r="BA952" i="4"/>
  <c r="AL953" i="4"/>
  <c r="AM953" i="4"/>
  <c r="AN953" i="4"/>
  <c r="AO953" i="4"/>
  <c r="AT953" i="4"/>
  <c r="AV953" i="4" s="1"/>
  <c r="AX953" i="4"/>
  <c r="BA953" i="4" s="1"/>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AY959" i="4" s="1"/>
  <c r="AL960" i="4"/>
  <c r="AM960" i="4"/>
  <c r="AN960" i="4"/>
  <c r="AO960" i="4"/>
  <c r="AT960" i="4"/>
  <c r="AV960" i="4" s="1"/>
  <c r="AX960" i="4"/>
  <c r="AY960" i="4" s="1"/>
  <c r="BA960" i="4"/>
  <c r="AL961" i="4"/>
  <c r="AM961" i="4"/>
  <c r="AN961" i="4"/>
  <c r="AO961" i="4"/>
  <c r="AT961" i="4"/>
  <c r="AV961" i="4" s="1"/>
  <c r="AX961" i="4"/>
  <c r="BA961" i="4" s="1"/>
  <c r="AZ961" i="4"/>
  <c r="AL962" i="4"/>
  <c r="AM962" i="4"/>
  <c r="AN962" i="4"/>
  <c r="AO962" i="4"/>
  <c r="AT962" i="4"/>
  <c r="AV962" i="4"/>
  <c r="AX962" i="4"/>
  <c r="AY962" i="4"/>
  <c r="AL963" i="4"/>
  <c r="AM963" i="4"/>
  <c r="AN963" i="4"/>
  <c r="AO963" i="4"/>
  <c r="AT963" i="4"/>
  <c r="AV963" i="4" s="1"/>
  <c r="AX963" i="4"/>
  <c r="AZ963" i="4" s="1"/>
  <c r="AL964" i="4"/>
  <c r="AM964" i="4"/>
  <c r="AN964" i="4"/>
  <c r="AO964" i="4"/>
  <c r="AT964" i="4"/>
  <c r="AV964" i="4" s="1"/>
  <c r="AX964" i="4"/>
  <c r="AY964" i="4" s="1"/>
  <c r="BA964" i="4"/>
  <c r="AL965" i="4"/>
  <c r="AM965" i="4"/>
  <c r="AN965" i="4"/>
  <c r="AO965" i="4"/>
  <c r="AT965" i="4"/>
  <c r="AV965" i="4"/>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U971" i="4"/>
  <c r="AV971" i="4"/>
  <c r="AW971" i="4"/>
  <c r="AX971" i="4"/>
  <c r="AL972" i="4"/>
  <c r="AM972" i="4"/>
  <c r="AN972" i="4"/>
  <c r="AO972" i="4"/>
  <c r="AT972" i="4"/>
  <c r="AW972" i="4" s="1"/>
  <c r="AV972" i="4"/>
  <c r="AX972" i="4"/>
  <c r="AL973" i="4"/>
  <c r="AM973" i="4"/>
  <c r="AN973" i="4"/>
  <c r="AO973" i="4"/>
  <c r="AT973" i="4"/>
  <c r="AV973" i="4" s="1"/>
  <c r="AU973" i="4"/>
  <c r="AW973" i="4"/>
  <c r="AX973" i="4"/>
  <c r="AL974" i="4"/>
  <c r="AM974" i="4"/>
  <c r="AN974" i="4"/>
  <c r="AO974" i="4"/>
  <c r="AT974" i="4"/>
  <c r="AU974" i="4" s="1"/>
  <c r="AX974" i="4"/>
  <c r="AL975" i="4"/>
  <c r="AM975" i="4"/>
  <c r="AN975" i="4"/>
  <c r="AO975" i="4"/>
  <c r="AT975" i="4"/>
  <c r="AU975" i="4"/>
  <c r="AV975" i="4"/>
  <c r="AW975" i="4"/>
  <c r="AX975" i="4"/>
  <c r="AL976" i="4"/>
  <c r="AM976" i="4"/>
  <c r="AN976" i="4"/>
  <c r="AO976" i="4"/>
  <c r="AT976" i="4"/>
  <c r="AW976" i="4" s="1"/>
  <c r="AV976" i="4"/>
  <c r="AX976" i="4"/>
  <c r="AL977" i="4"/>
  <c r="AM977" i="4"/>
  <c r="AN977" i="4"/>
  <c r="AO977" i="4"/>
  <c r="AT977" i="4"/>
  <c r="AV977" i="4" s="1"/>
  <c r="AU977" i="4"/>
  <c r="AW977" i="4"/>
  <c r="AX977" i="4"/>
  <c r="AL978" i="4"/>
  <c r="AM978" i="4"/>
  <c r="AN978" i="4"/>
  <c r="AO978" i="4"/>
  <c r="AT978" i="4"/>
  <c r="AU978" i="4" s="1"/>
  <c r="AX978" i="4"/>
  <c r="AL979" i="4"/>
  <c r="AM979" i="4"/>
  <c r="AN979" i="4"/>
  <c r="AO979" i="4"/>
  <c r="AT979" i="4"/>
  <c r="AU979" i="4"/>
  <c r="AV979" i="4"/>
  <c r="AW979" i="4"/>
  <c r="AX979" i="4"/>
  <c r="AL980" i="4"/>
  <c r="AM980" i="4"/>
  <c r="AN980" i="4"/>
  <c r="AO980" i="4"/>
  <c r="AT980" i="4"/>
  <c r="AW980" i="4" s="1"/>
  <c r="AV980" i="4"/>
  <c r="AX980" i="4"/>
  <c r="AL981" i="4"/>
  <c r="AM981" i="4"/>
  <c r="AN981" i="4"/>
  <c r="AO981" i="4"/>
  <c r="AT981" i="4"/>
  <c r="AV981" i="4" s="1"/>
  <c r="AU981" i="4"/>
  <c r="AW981" i="4"/>
  <c r="AX981" i="4"/>
  <c r="AL982" i="4"/>
  <c r="AM982" i="4"/>
  <c r="AN982" i="4"/>
  <c r="AO982" i="4"/>
  <c r="AT982" i="4"/>
  <c r="AU982" i="4" s="1"/>
  <c r="AX982" i="4"/>
  <c r="AL983" i="4"/>
  <c r="AM983" i="4"/>
  <c r="AN983" i="4"/>
  <c r="AO983" i="4"/>
  <c r="AT983" i="4"/>
  <c r="AU983" i="4"/>
  <c r="AV983" i="4"/>
  <c r="AW983" i="4"/>
  <c r="AX983" i="4"/>
  <c r="AL984" i="4"/>
  <c r="AM984" i="4"/>
  <c r="AN984" i="4"/>
  <c r="AO984" i="4"/>
  <c r="AT984" i="4"/>
  <c r="AW984" i="4" s="1"/>
  <c r="AV984" i="4"/>
  <c r="AX984" i="4"/>
  <c r="AL985" i="4"/>
  <c r="AM985" i="4"/>
  <c r="AN985" i="4"/>
  <c r="AO985" i="4"/>
  <c r="AT985" i="4"/>
  <c r="AV985" i="4" s="1"/>
  <c r="AU985" i="4"/>
  <c r="AW985" i="4"/>
  <c r="AX985" i="4"/>
  <c r="AL986" i="4"/>
  <c r="AM986" i="4"/>
  <c r="AN986" i="4"/>
  <c r="AO986" i="4"/>
  <c r="AT986" i="4"/>
  <c r="AU986" i="4" s="1"/>
  <c r="AX986" i="4"/>
  <c r="AL987" i="4"/>
  <c r="AM987" i="4"/>
  <c r="AN987" i="4"/>
  <c r="AO987" i="4"/>
  <c r="AT987" i="4"/>
  <c r="AU987" i="4"/>
  <c r="AV987" i="4"/>
  <c r="AW987" i="4"/>
  <c r="AX987" i="4"/>
  <c r="AL988" i="4"/>
  <c r="AM988" i="4"/>
  <c r="AN988" i="4"/>
  <c r="AO988" i="4"/>
  <c r="AT988" i="4"/>
  <c r="AW988" i="4" s="1"/>
  <c r="AV988" i="4"/>
  <c r="AX988" i="4"/>
  <c r="AL989" i="4"/>
  <c r="AM989" i="4"/>
  <c r="AN989" i="4"/>
  <c r="AO989" i="4"/>
  <c r="AT989" i="4"/>
  <c r="AV989" i="4" s="1"/>
  <c r="AU989" i="4"/>
  <c r="AW989" i="4"/>
  <c r="AX989" i="4"/>
  <c r="AL990" i="4"/>
  <c r="AM990" i="4"/>
  <c r="AN990" i="4"/>
  <c r="AO990" i="4"/>
  <c r="AT990" i="4"/>
  <c r="AU990" i="4" s="1"/>
  <c r="AX990" i="4"/>
  <c r="AL991" i="4"/>
  <c r="AM991" i="4"/>
  <c r="AN991" i="4"/>
  <c r="AO991" i="4"/>
  <c r="AT991" i="4"/>
  <c r="AU991" i="4"/>
  <c r="AV991" i="4"/>
  <c r="AW991" i="4"/>
  <c r="AX991" i="4"/>
  <c r="AL992" i="4"/>
  <c r="AM992" i="4"/>
  <c r="AN992" i="4"/>
  <c r="AO992" i="4"/>
  <c r="AT992" i="4"/>
  <c r="AW992" i="4" s="1"/>
  <c r="AV992" i="4"/>
  <c r="AX992" i="4"/>
  <c r="AL993" i="4"/>
  <c r="AM993" i="4"/>
  <c r="AN993" i="4"/>
  <c r="AO993" i="4"/>
  <c r="AT993" i="4"/>
  <c r="AV993" i="4" s="1"/>
  <c r="AU993" i="4"/>
  <c r="AW993" i="4"/>
  <c r="AX993" i="4"/>
  <c r="AL994" i="4"/>
  <c r="AM994" i="4"/>
  <c r="AN994" i="4"/>
  <c r="AO994" i="4"/>
  <c r="AT994" i="4"/>
  <c r="AU994" i="4" s="1"/>
  <c r="AX994" i="4"/>
  <c r="AL995" i="4"/>
  <c r="AM995" i="4"/>
  <c r="AN995" i="4"/>
  <c r="AO995" i="4"/>
  <c r="AT995" i="4"/>
  <c r="AU995" i="4"/>
  <c r="AV995" i="4"/>
  <c r="AW995" i="4"/>
  <c r="AX995" i="4"/>
  <c r="AL996" i="4"/>
  <c r="AM996" i="4"/>
  <c r="AN996" i="4"/>
  <c r="AO996" i="4"/>
  <c r="AT996" i="4"/>
  <c r="AW996" i="4" s="1"/>
  <c r="AV996" i="4"/>
  <c r="AX996" i="4"/>
  <c r="AL997" i="4"/>
  <c r="AM997" i="4"/>
  <c r="AN997" i="4"/>
  <c r="AO997" i="4"/>
  <c r="AT997" i="4"/>
  <c r="AV997" i="4" s="1"/>
  <c r="AU997" i="4"/>
  <c r="AW997" i="4"/>
  <c r="AX997" i="4"/>
  <c r="AL998" i="4"/>
  <c r="AM998" i="4"/>
  <c r="AN998" i="4"/>
  <c r="AO998" i="4"/>
  <c r="AT998" i="4"/>
  <c r="AU998" i="4" s="1"/>
  <c r="AX998" i="4"/>
  <c r="AL999" i="4"/>
  <c r="AM999" i="4"/>
  <c r="AN999" i="4"/>
  <c r="AO999" i="4"/>
  <c r="AT999" i="4"/>
  <c r="AU999" i="4"/>
  <c r="AV999" i="4"/>
  <c r="AW999" i="4"/>
  <c r="AX999" i="4"/>
  <c r="AL1000" i="4"/>
  <c r="AM1000" i="4"/>
  <c r="AN1000" i="4"/>
  <c r="AO1000" i="4"/>
  <c r="AT1000" i="4"/>
  <c r="AW1000" i="4" s="1"/>
  <c r="AV1000" i="4"/>
  <c r="AX1000" i="4"/>
  <c r="AL1001" i="4"/>
  <c r="AM1001" i="4"/>
  <c r="AN1001" i="4"/>
  <c r="AO1001" i="4"/>
  <c r="AT1001" i="4"/>
  <c r="AV1001" i="4" s="1"/>
  <c r="AU1001" i="4"/>
  <c r="AW1001" i="4"/>
  <c r="AX1001" i="4"/>
  <c r="AL1002" i="4"/>
  <c r="AM1002" i="4"/>
  <c r="AN1002" i="4"/>
  <c r="AO1002" i="4"/>
  <c r="AT1002" i="4"/>
  <c r="AU1002" i="4" s="1"/>
  <c r="AX1002" i="4"/>
  <c r="AL1003" i="4"/>
  <c r="AM1003" i="4"/>
  <c r="AN1003" i="4"/>
  <c r="AO1003" i="4"/>
  <c r="AT1003" i="4"/>
  <c r="AU1003" i="4"/>
  <c r="AV1003" i="4"/>
  <c r="AW1003" i="4"/>
  <c r="AX1003" i="4"/>
  <c r="AL1004" i="4"/>
  <c r="AM1004" i="4"/>
  <c r="AN1004" i="4"/>
  <c r="AO1004" i="4"/>
  <c r="AT1004" i="4"/>
  <c r="AW1004" i="4" s="1"/>
  <c r="AV1004" i="4"/>
  <c r="AX1004" i="4"/>
  <c r="AL1005" i="4"/>
  <c r="AM1005" i="4"/>
  <c r="AN1005" i="4"/>
  <c r="AO1005" i="4"/>
  <c r="AT1005" i="4"/>
  <c r="AV1005" i="4" s="1"/>
  <c r="AU1005" i="4"/>
  <c r="AW1005" i="4"/>
  <c r="AX1005" i="4"/>
  <c r="AL1006" i="4"/>
  <c r="AM1006" i="4"/>
  <c r="AN1006" i="4"/>
  <c r="AO1006" i="4"/>
  <c r="AT1006" i="4"/>
  <c r="AU1006" i="4" s="1"/>
  <c r="AX1006" i="4"/>
  <c r="AL1007" i="4"/>
  <c r="AM1007" i="4"/>
  <c r="AN1007" i="4"/>
  <c r="AO1007" i="4"/>
  <c r="AT1007" i="4"/>
  <c r="AU1007" i="4"/>
  <c r="AV1007" i="4"/>
  <c r="AW1007" i="4"/>
  <c r="AX1007" i="4"/>
  <c r="AL1008" i="4"/>
  <c r="AM1008" i="4"/>
  <c r="AN1008" i="4"/>
  <c r="AO1008" i="4"/>
  <c r="AT1008" i="4"/>
  <c r="AW1008" i="4" s="1"/>
  <c r="AV1008" i="4"/>
  <c r="AX1008" i="4"/>
  <c r="AL1009" i="4"/>
  <c r="AM1009" i="4"/>
  <c r="AN1009" i="4"/>
  <c r="AO1009" i="4"/>
  <c r="AT1009" i="4"/>
  <c r="AV1009" i="4" s="1"/>
  <c r="AU1009" i="4"/>
  <c r="AW1009" i="4"/>
  <c r="AX1009" i="4"/>
  <c r="AL1010" i="4"/>
  <c r="AM1010" i="4"/>
  <c r="AN1010" i="4"/>
  <c r="AO1010" i="4"/>
  <c r="AT1010" i="4"/>
  <c r="AU1010" i="4" s="1"/>
  <c r="AX1010" i="4"/>
  <c r="AL1011" i="4"/>
  <c r="AM1011" i="4"/>
  <c r="AN1011" i="4"/>
  <c r="AO1011" i="4"/>
  <c r="AT1011" i="4"/>
  <c r="AU1011" i="4"/>
  <c r="AV1011" i="4"/>
  <c r="AW1011" i="4"/>
  <c r="AX1011" i="4"/>
  <c r="AY850" i="4" l="1"/>
  <c r="AZ850" i="4"/>
  <c r="AZ837" i="4"/>
  <c r="BA837" i="4"/>
  <c r="AY834" i="4"/>
  <c r="AZ834" i="4"/>
  <c r="AZ821" i="4"/>
  <c r="BA821" i="4"/>
  <c r="AY818" i="4"/>
  <c r="AZ818" i="4"/>
  <c r="AZ809" i="4"/>
  <c r="BA809" i="4"/>
  <c r="AY809" i="4"/>
  <c r="AZ801" i="4"/>
  <c r="BA801" i="4"/>
  <c r="AY801" i="4"/>
  <c r="AZ793" i="4"/>
  <c r="BA793" i="4"/>
  <c r="AY793" i="4"/>
  <c r="AW1010" i="4"/>
  <c r="AU1008" i="4"/>
  <c r="AW1006" i="4"/>
  <c r="AU1004" i="4"/>
  <c r="AW1002" i="4"/>
  <c r="AU1000" i="4"/>
  <c r="AW998" i="4"/>
  <c r="AU996" i="4"/>
  <c r="AW994" i="4"/>
  <c r="AU992" i="4"/>
  <c r="AW990" i="4"/>
  <c r="AU988" i="4"/>
  <c r="AW986" i="4"/>
  <c r="AU984" i="4"/>
  <c r="AW982" i="4"/>
  <c r="AU980" i="4"/>
  <c r="AW978" i="4"/>
  <c r="AU976" i="4"/>
  <c r="AW974" i="4"/>
  <c r="AU972" i="4"/>
  <c r="AZ964" i="4"/>
  <c r="AY963" i="4"/>
  <c r="AY961" i="4"/>
  <c r="AZ960" i="4"/>
  <c r="BA959" i="4"/>
  <c r="AZ957" i="4"/>
  <c r="BA956" i="4"/>
  <c r="AY953" i="4"/>
  <c r="AZ949" i="4"/>
  <c r="AY945" i="4"/>
  <c r="AY941" i="4"/>
  <c r="AY936" i="4"/>
  <c r="BA934" i="4"/>
  <c r="AY933" i="4"/>
  <c r="BA932" i="4"/>
  <c r="AY929" i="4"/>
  <c r="AY928" i="4"/>
  <c r="AY913" i="4"/>
  <c r="AY912" i="4"/>
  <c r="BA908" i="4"/>
  <c r="AY905" i="4"/>
  <c r="BA903" i="4"/>
  <c r="BA902" i="4"/>
  <c r="AY900" i="4"/>
  <c r="AZ895" i="4"/>
  <c r="AY894" i="4"/>
  <c r="BA890" i="4"/>
  <c r="BA889" i="4"/>
  <c r="AZ888" i="4"/>
  <c r="AZ878" i="4"/>
  <c r="AY877" i="4"/>
  <c r="AY876" i="4"/>
  <c r="BA874" i="4"/>
  <c r="BA873" i="4"/>
  <c r="AZ872" i="4"/>
  <c r="AZ862" i="4"/>
  <c r="AY861" i="4"/>
  <c r="AY860" i="4"/>
  <c r="BA858" i="4"/>
  <c r="BA857" i="4"/>
  <c r="AZ856" i="4"/>
  <c r="AZ841" i="4"/>
  <c r="BA841" i="4"/>
  <c r="AY838" i="4"/>
  <c r="AZ838" i="4"/>
  <c r="AZ825" i="4"/>
  <c r="BA825" i="4"/>
  <c r="AY822" i="4"/>
  <c r="AZ822" i="4"/>
  <c r="AV978" i="4"/>
  <c r="AZ969" i="4"/>
  <c r="BA924" i="4"/>
  <c r="BA916" i="4"/>
  <c r="AZ915" i="4"/>
  <c r="BA910" i="4"/>
  <c r="BA898" i="4"/>
  <c r="BA886" i="4"/>
  <c r="BA885" i="4"/>
  <c r="AZ884" i="4"/>
  <c r="BA870" i="4"/>
  <c r="BA869" i="4"/>
  <c r="AZ868" i="4"/>
  <c r="BA854" i="4"/>
  <c r="BA853" i="4"/>
  <c r="AZ852" i="4"/>
  <c r="AZ845" i="4"/>
  <c r="BA845" i="4"/>
  <c r="AY842" i="4"/>
  <c r="AZ842" i="4"/>
  <c r="AZ829" i="4"/>
  <c r="BA829" i="4"/>
  <c r="AY826" i="4"/>
  <c r="AZ826" i="4"/>
  <c r="AZ813" i="4"/>
  <c r="BA813" i="4"/>
  <c r="AZ805" i="4"/>
  <c r="BA805" i="4"/>
  <c r="AY805" i="4"/>
  <c r="AZ797" i="4"/>
  <c r="BA797" i="4"/>
  <c r="AY797" i="4"/>
  <c r="AZ789" i="4"/>
  <c r="BA789" i="4"/>
  <c r="AY789" i="4"/>
  <c r="AV1010" i="4"/>
  <c r="AV1006" i="4"/>
  <c r="AV1002" i="4"/>
  <c r="AV998" i="4"/>
  <c r="AV994" i="4"/>
  <c r="AV990" i="4"/>
  <c r="AV986" i="4"/>
  <c r="AV982" i="4"/>
  <c r="AV974" i="4"/>
  <c r="AZ959" i="4"/>
  <c r="AZ951" i="4"/>
  <c r="BA947" i="4"/>
  <c r="AZ934" i="4"/>
  <c r="AZ932" i="4"/>
  <c r="AZ931" i="4"/>
  <c r="AZ925" i="4"/>
  <c r="AY969" i="4"/>
  <c r="AY951" i="4"/>
  <c r="AZ947" i="4"/>
  <c r="AY931" i="4"/>
  <c r="AY925" i="4"/>
  <c r="AZ924" i="4"/>
  <c r="AZ923" i="4"/>
  <c r="BA918" i="4"/>
  <c r="AY916" i="4"/>
  <c r="AY915" i="4"/>
  <c r="AY910" i="4"/>
  <c r="AZ898" i="4"/>
  <c r="AZ886" i="4"/>
  <c r="AY885" i="4"/>
  <c r="AY884" i="4"/>
  <c r="AZ870" i="4"/>
  <c r="AY869" i="4"/>
  <c r="AY868" i="4"/>
  <c r="AZ854" i="4"/>
  <c r="AY853" i="4"/>
  <c r="AY852" i="4"/>
  <c r="BA850" i="4"/>
  <c r="AZ849" i="4"/>
  <c r="BA849" i="4"/>
  <c r="AY846" i="4"/>
  <c r="AZ846" i="4"/>
  <c r="AY837" i="4"/>
  <c r="BA834" i="4"/>
  <c r="AZ833" i="4"/>
  <c r="BA833" i="4"/>
  <c r="AY830" i="4"/>
  <c r="AZ830" i="4"/>
  <c r="AY821" i="4"/>
  <c r="BA818" i="4"/>
  <c r="AZ817" i="4"/>
  <c r="BA817" i="4"/>
  <c r="AY814" i="4"/>
  <c r="AZ814" i="4"/>
  <c r="AY785" i="4"/>
  <c r="AY781" i="4"/>
  <c r="AY777" i="4"/>
  <c r="AY773" i="4"/>
  <c r="AY769" i="4"/>
  <c r="AY765" i="4"/>
  <c r="AY761" i="4"/>
  <c r="AY757" i="4"/>
  <c r="AY753" i="4"/>
  <c r="AY749" i="4"/>
  <c r="AY745" i="4"/>
  <c r="AY741" i="4"/>
  <c r="AY737" i="4"/>
  <c r="AY733" i="4"/>
  <c r="AY729" i="4"/>
  <c r="AY725" i="4"/>
  <c r="AY720" i="4"/>
  <c r="AY713" i="4"/>
  <c r="AZ713" i="4"/>
  <c r="AY712" i="4"/>
  <c r="AZ712" i="4"/>
  <c r="AY711" i="4"/>
  <c r="AZ711" i="4"/>
  <c r="AY710" i="4"/>
  <c r="AZ710" i="4"/>
  <c r="AY708" i="4"/>
  <c r="AZ708" i="4"/>
  <c r="AY699" i="4"/>
  <c r="AZ699" i="4"/>
  <c r="AY697" i="4"/>
  <c r="AZ697" i="4"/>
  <c r="AY696" i="4"/>
  <c r="AZ696" i="4"/>
  <c r="AY695" i="4"/>
  <c r="AZ695" i="4"/>
  <c r="AW694" i="4"/>
  <c r="AU694" i="4"/>
  <c r="AV694" i="4"/>
  <c r="AY690" i="4"/>
  <c r="AZ690" i="4"/>
  <c r="AW682" i="4"/>
  <c r="AV667" i="4"/>
  <c r="AU667" i="4"/>
  <c r="AW667" i="4"/>
  <c r="AV662" i="4"/>
  <c r="AU662" i="4"/>
  <c r="AW662" i="4"/>
  <c r="AW652" i="4"/>
  <c r="AU652" i="4"/>
  <c r="AW719" i="4"/>
  <c r="AV719" i="4"/>
  <c r="AZ705" i="4"/>
  <c r="BA705" i="4"/>
  <c r="AZ704" i="4"/>
  <c r="BA704" i="4"/>
  <c r="AZ703" i="4"/>
  <c r="BA703" i="4"/>
  <c r="AZ692" i="4"/>
  <c r="BA692" i="4"/>
  <c r="AZ686" i="4"/>
  <c r="BA686" i="4"/>
  <c r="AZ683" i="4"/>
  <c r="BA683" i="4"/>
  <c r="AV681" i="4"/>
  <c r="AW681" i="4"/>
  <c r="AV680" i="4"/>
  <c r="AW680" i="4"/>
  <c r="AV679" i="4"/>
  <c r="AW679" i="4"/>
  <c r="AZ676" i="4"/>
  <c r="BA676" i="4"/>
  <c r="AY659" i="4"/>
  <c r="AZ659" i="4"/>
  <c r="BA659" i="4"/>
  <c r="AU653" i="4"/>
  <c r="AV653" i="4"/>
  <c r="AW653" i="4"/>
  <c r="AZ810" i="4"/>
  <c r="AZ806" i="4"/>
  <c r="AZ802" i="4"/>
  <c r="AZ798" i="4"/>
  <c r="AZ794" i="4"/>
  <c r="AZ790" i="4"/>
  <c r="AZ786" i="4"/>
  <c r="BA785" i="4"/>
  <c r="AZ782" i="4"/>
  <c r="BA781" i="4"/>
  <c r="AZ778" i="4"/>
  <c r="BA777" i="4"/>
  <c r="AZ774" i="4"/>
  <c r="BA773" i="4"/>
  <c r="AZ770" i="4"/>
  <c r="BA769" i="4"/>
  <c r="AZ766" i="4"/>
  <c r="BA765" i="4"/>
  <c r="AZ762" i="4"/>
  <c r="BA761" i="4"/>
  <c r="AZ758" i="4"/>
  <c r="BA757" i="4"/>
  <c r="AZ754" i="4"/>
  <c r="BA753" i="4"/>
  <c r="AZ750" i="4"/>
  <c r="BA749" i="4"/>
  <c r="AZ746" i="4"/>
  <c r="BA745" i="4"/>
  <c r="AZ742" i="4"/>
  <c r="BA741" i="4"/>
  <c r="AZ738" i="4"/>
  <c r="BA737" i="4"/>
  <c r="AZ734" i="4"/>
  <c r="BA733" i="4"/>
  <c r="AZ730" i="4"/>
  <c r="BA729" i="4"/>
  <c r="AZ726" i="4"/>
  <c r="BA725" i="4"/>
  <c r="AY721" i="4"/>
  <c r="AV720" i="4"/>
  <c r="AY719" i="4"/>
  <c r="BA718" i="4"/>
  <c r="AU713" i="4"/>
  <c r="AV713" i="4"/>
  <c r="AU712" i="4"/>
  <c r="AV712" i="4"/>
  <c r="AU711" i="4"/>
  <c r="AV711" i="4"/>
  <c r="AW706" i="4"/>
  <c r="AU698" i="4"/>
  <c r="AW698" i="4"/>
  <c r="AU697" i="4"/>
  <c r="AV697" i="4"/>
  <c r="AU696" i="4"/>
  <c r="AV696" i="4"/>
  <c r="AY693" i="4"/>
  <c r="AZ693" i="4"/>
  <c r="AV691" i="4"/>
  <c r="AU691" i="4"/>
  <c r="AY684" i="4"/>
  <c r="AZ684" i="4"/>
  <c r="AV723" i="4"/>
  <c r="AU723" i="4"/>
  <c r="AW722" i="4"/>
  <c r="AZ720" i="4"/>
  <c r="AU720" i="4"/>
  <c r="AY718" i="4"/>
  <c r="BA713" i="4"/>
  <c r="BA712" i="4"/>
  <c r="BA711" i="4"/>
  <c r="BA710" i="4"/>
  <c r="BA708" i="4"/>
  <c r="AZ707" i="4"/>
  <c r="BA707" i="4"/>
  <c r="AV705" i="4"/>
  <c r="AW705" i="4"/>
  <c r="AV704" i="4"/>
  <c r="AW704" i="4"/>
  <c r="AZ701" i="4"/>
  <c r="BA701" i="4"/>
  <c r="BA699" i="4"/>
  <c r="BA697" i="4"/>
  <c r="BA696" i="4"/>
  <c r="BA695" i="4"/>
  <c r="AZ694" i="4"/>
  <c r="BA694" i="4"/>
  <c r="BA690" i="4"/>
  <c r="AW687" i="4"/>
  <c r="AV687" i="4"/>
  <c r="AZ681" i="4"/>
  <c r="BA681" i="4"/>
  <c r="AZ680" i="4"/>
  <c r="BA680" i="4"/>
  <c r="AZ679" i="4"/>
  <c r="BA679" i="4"/>
  <c r="AZ678" i="4"/>
  <c r="BA678" i="4"/>
  <c r="AU573" i="4"/>
  <c r="AV573" i="4"/>
  <c r="AY566" i="4"/>
  <c r="BA566" i="4"/>
  <c r="AV558" i="4"/>
  <c r="AW558" i="4"/>
  <c r="AV556" i="4"/>
  <c r="AU556" i="4"/>
  <c r="AY539" i="4"/>
  <c r="AZ539" i="4"/>
  <c r="AY538" i="4"/>
  <c r="AZ538" i="4"/>
  <c r="AZ529" i="4"/>
  <c r="AY529" i="4"/>
  <c r="BA529" i="4"/>
  <c r="AU523" i="4"/>
  <c r="AV523" i="4"/>
  <c r="AW523" i="4"/>
  <c r="AW517" i="4"/>
  <c r="AU517" i="4"/>
  <c r="AZ433" i="4"/>
  <c r="BA433" i="4"/>
  <c r="AZ425" i="4"/>
  <c r="BA425" i="4"/>
  <c r="AY335" i="4"/>
  <c r="BA335" i="4"/>
  <c r="AY320" i="4"/>
  <c r="AZ320" i="4"/>
  <c r="BA320" i="4"/>
  <c r="AW638" i="4"/>
  <c r="AY574" i="4"/>
  <c r="AZ574" i="4"/>
  <c r="AY568" i="4"/>
  <c r="AZ568" i="4"/>
  <c r="AY564" i="4"/>
  <c r="AZ564" i="4"/>
  <c r="AY563" i="4"/>
  <c r="BA563" i="4"/>
  <c r="AY559" i="4"/>
  <c r="BA559" i="4"/>
  <c r="AY552" i="4"/>
  <c r="AZ552" i="4"/>
  <c r="AY547" i="4"/>
  <c r="AZ547" i="4"/>
  <c r="AY546" i="4"/>
  <c r="BA546" i="4"/>
  <c r="AY541" i="4"/>
  <c r="AZ541" i="4"/>
  <c r="AZ535" i="4"/>
  <c r="AY535" i="4"/>
  <c r="AW533" i="4"/>
  <c r="AU533" i="4"/>
  <c r="AZ519" i="4"/>
  <c r="AY519" i="4"/>
  <c r="BA519" i="4"/>
  <c r="AV499" i="4"/>
  <c r="AU499" i="4"/>
  <c r="AW499" i="4"/>
  <c r="AV491" i="4"/>
  <c r="AU491" i="4"/>
  <c r="AW491" i="4"/>
  <c r="AU480" i="4"/>
  <c r="AV480" i="4"/>
  <c r="AW480" i="4"/>
  <c r="AZ426" i="4"/>
  <c r="BA426" i="4"/>
  <c r="AY426" i="4"/>
  <c r="AZ379" i="4"/>
  <c r="BA379" i="4"/>
  <c r="BA672" i="4"/>
  <c r="BA668" i="4"/>
  <c r="AW643" i="4"/>
  <c r="BA640" i="4"/>
  <c r="AV638" i="4"/>
  <c r="AW631" i="4"/>
  <c r="BA627" i="4"/>
  <c r="BA611" i="4"/>
  <c r="AW610" i="4"/>
  <c r="BA609" i="4"/>
  <c r="AW608" i="4"/>
  <c r="BA607" i="4"/>
  <c r="BA605" i="4"/>
  <c r="BA602" i="4"/>
  <c r="AV599" i="4"/>
  <c r="AW597" i="4"/>
  <c r="BA595" i="4"/>
  <c r="BA593" i="4"/>
  <c r="AW592" i="4"/>
  <c r="BA591" i="4"/>
  <c r="AW590" i="4"/>
  <c r="BA588" i="4"/>
  <c r="BA581" i="4"/>
  <c r="BA580" i="4"/>
  <c r="AW568" i="4"/>
  <c r="AV566" i="4"/>
  <c r="AU566" i="4"/>
  <c r="BA560" i="4"/>
  <c r="AY557" i="4"/>
  <c r="AZ557" i="4"/>
  <c r="AY556" i="4"/>
  <c r="BA556" i="4"/>
  <c r="AW552" i="4"/>
  <c r="AW546" i="4"/>
  <c r="AY545" i="4"/>
  <c r="AZ545" i="4"/>
  <c r="AY544" i="4"/>
  <c r="BA544" i="4"/>
  <c r="AU541" i="4"/>
  <c r="AV541" i="4"/>
  <c r="AU519" i="4"/>
  <c r="AV519" i="4"/>
  <c r="AW519" i="4"/>
  <c r="AZ511" i="4"/>
  <c r="AY511" i="4"/>
  <c r="BA511" i="4"/>
  <c r="AW509" i="4"/>
  <c r="AU509" i="4"/>
  <c r="AZ505" i="4"/>
  <c r="AY505" i="4"/>
  <c r="AU429" i="4"/>
  <c r="AV429" i="4"/>
  <c r="AW429" i="4"/>
  <c r="AZ411" i="4"/>
  <c r="BA411" i="4"/>
  <c r="AZ399" i="4"/>
  <c r="BA399" i="4"/>
  <c r="BA662" i="4"/>
  <c r="AV647" i="4"/>
  <c r="AZ644" i="4"/>
  <c r="AV643" i="4"/>
  <c r="AZ640" i="4"/>
  <c r="AZ638" i="4"/>
  <c r="AW637" i="4"/>
  <c r="BA635" i="4"/>
  <c r="BA634" i="4"/>
  <c r="AV631" i="4"/>
  <c r="AZ627" i="4"/>
  <c r="AW623" i="4"/>
  <c r="AU615" i="4"/>
  <c r="BA613" i="4"/>
  <c r="AW612" i="4"/>
  <c r="AZ611" i="4"/>
  <c r="BA610" i="4"/>
  <c r="AZ609" i="4"/>
  <c r="BA608" i="4"/>
  <c r="AZ607" i="4"/>
  <c r="AW606" i="4"/>
  <c r="AZ605" i="4"/>
  <c r="BA604" i="4"/>
  <c r="AW603" i="4"/>
  <c r="AZ602" i="4"/>
  <c r="BA601" i="4"/>
  <c r="BA599" i="4"/>
  <c r="AU599" i="4"/>
  <c r="BA597" i="4"/>
  <c r="AV597" i="4"/>
  <c r="AZ595" i="4"/>
  <c r="AW594" i="4"/>
  <c r="AZ593" i="4"/>
  <c r="BA592" i="4"/>
  <c r="AZ591" i="4"/>
  <c r="BA590" i="4"/>
  <c r="AU590" i="4"/>
  <c r="AZ588" i="4"/>
  <c r="BA585" i="4"/>
  <c r="BA583" i="4"/>
  <c r="AW582" i="4"/>
  <c r="AZ581" i="4"/>
  <c r="AZ580" i="4"/>
  <c r="AV579" i="4"/>
  <c r="BA575" i="4"/>
  <c r="AW575" i="4"/>
  <c r="AV575" i="4"/>
  <c r="AY571" i="4"/>
  <c r="AZ571" i="4"/>
  <c r="BA570" i="4"/>
  <c r="AV568" i="4"/>
  <c r="AZ566" i="4"/>
  <c r="AU563" i="4"/>
  <c r="AV563" i="4"/>
  <c r="AW562" i="4"/>
  <c r="AY561" i="4"/>
  <c r="BA561" i="4"/>
  <c r="AZ560" i="4"/>
  <c r="AU558" i="4"/>
  <c r="AU557" i="4"/>
  <c r="AW556" i="4"/>
  <c r="AY554" i="4"/>
  <c r="AZ554" i="4"/>
  <c r="AV552" i="4"/>
  <c r="AY550" i="4"/>
  <c r="AZ550" i="4"/>
  <c r="BA549" i="4"/>
  <c r="BA548" i="4"/>
  <c r="AV548" i="4"/>
  <c r="AW548" i="4"/>
  <c r="AU546" i="4"/>
  <c r="AW544" i="4"/>
  <c r="AY543" i="4"/>
  <c r="AZ543" i="4"/>
  <c r="BA542" i="4"/>
  <c r="BA539" i="4"/>
  <c r="BA538" i="4"/>
  <c r="AU535" i="4"/>
  <c r="AW535" i="4"/>
  <c r="AZ523" i="4"/>
  <c r="AY523" i="4"/>
  <c r="BA523" i="4"/>
  <c r="AU511" i="4"/>
  <c r="AV511" i="4"/>
  <c r="AW511" i="4"/>
  <c r="AZ506" i="4"/>
  <c r="AY506" i="4"/>
  <c r="BA506" i="4"/>
  <c r="AV501" i="4"/>
  <c r="AU501" i="4"/>
  <c r="AW501" i="4"/>
  <c r="AU441" i="4"/>
  <c r="AV441" i="4"/>
  <c r="AW441" i="4"/>
  <c r="AU269" i="4"/>
  <c r="AV269" i="4"/>
  <c r="AW269" i="4"/>
  <c r="AU253" i="4"/>
  <c r="AV253" i="4"/>
  <c r="AW253" i="4"/>
  <c r="AY247" i="4"/>
  <c r="BA247" i="4"/>
  <c r="AZ194" i="4"/>
  <c r="AY194" i="4"/>
  <c r="AW133" i="4"/>
  <c r="AU133" i="4"/>
  <c r="AW125" i="4"/>
  <c r="AU125" i="4"/>
  <c r="BA64" i="4"/>
  <c r="AY64" i="4"/>
  <c r="AW29" i="4"/>
  <c r="AU29" i="4"/>
  <c r="AV29" i="4"/>
  <c r="AW20" i="4"/>
  <c r="AU20" i="4"/>
  <c r="AW14" i="4"/>
  <c r="AV14" i="4"/>
  <c r="AW6" i="4"/>
  <c r="AU6" i="4"/>
  <c r="AV6" i="4"/>
  <c r="AY533" i="4"/>
  <c r="AY531" i="4"/>
  <c r="AU531" i="4"/>
  <c r="AU529" i="4"/>
  <c r="AV526" i="4"/>
  <c r="AY517" i="4"/>
  <c r="AY515" i="4"/>
  <c r="AU515" i="4"/>
  <c r="AU456" i="4"/>
  <c r="AW456" i="4"/>
  <c r="AV453" i="4"/>
  <c r="AZ446" i="4"/>
  <c r="AY446" i="4"/>
  <c r="AZ416" i="4"/>
  <c r="AY416" i="4"/>
  <c r="AZ414" i="4"/>
  <c r="BA414" i="4"/>
  <c r="BA391" i="4"/>
  <c r="AU379" i="4"/>
  <c r="AU263" i="4"/>
  <c r="AV263" i="4"/>
  <c r="AV189" i="4"/>
  <c r="AU189" i="4"/>
  <c r="AW136" i="4"/>
  <c r="AU136" i="4"/>
  <c r="AW128" i="4"/>
  <c r="AU128" i="4"/>
  <c r="AW57" i="4"/>
  <c r="AU57" i="4"/>
  <c r="AW23" i="4"/>
  <c r="AU23" i="4"/>
  <c r="AW21" i="4"/>
  <c r="AU21" i="4"/>
  <c r="AV21" i="4"/>
  <c r="AZ457" i="4"/>
  <c r="BA457" i="4"/>
  <c r="AZ429" i="4"/>
  <c r="BA429" i="4"/>
  <c r="AZ417" i="4"/>
  <c r="BA417" i="4"/>
  <c r="AZ403" i="4"/>
  <c r="BA403" i="4"/>
  <c r="AY323" i="4"/>
  <c r="BA323" i="4"/>
  <c r="AU308" i="4"/>
  <c r="AV308" i="4"/>
  <c r="AU270" i="4"/>
  <c r="AW270" i="4"/>
  <c r="AY264" i="4"/>
  <c r="AZ264" i="4"/>
  <c r="AU254" i="4"/>
  <c r="AW254" i="4"/>
  <c r="AZ193" i="4"/>
  <c r="AY193" i="4"/>
  <c r="BA193" i="4"/>
  <c r="AW30" i="4"/>
  <c r="AV30" i="4"/>
  <c r="AW26" i="4"/>
  <c r="AU26" i="4"/>
  <c r="AV26" i="4"/>
  <c r="AW7" i="4"/>
  <c r="AV7" i="4"/>
  <c r="AW542" i="4"/>
  <c r="BA540" i="4"/>
  <c r="AW539" i="4"/>
  <c r="BA537" i="4"/>
  <c r="BA525" i="4"/>
  <c r="BA521" i="4"/>
  <c r="BA513" i="4"/>
  <c r="AW498" i="4"/>
  <c r="AV464" i="4"/>
  <c r="AW461" i="4"/>
  <c r="AW460" i="4"/>
  <c r="AZ449" i="4"/>
  <c r="BA449" i="4"/>
  <c r="AZ448" i="4"/>
  <c r="BA448" i="4"/>
  <c r="AU439" i="4"/>
  <c r="AV439" i="4"/>
  <c r="AW437" i="4"/>
  <c r="AZ430" i="4"/>
  <c r="BA430" i="4"/>
  <c r="AW421" i="4"/>
  <c r="AU413" i="4"/>
  <c r="AV413" i="4"/>
  <c r="AZ383" i="4"/>
  <c r="BA383" i="4"/>
  <c r="AZ375" i="4"/>
  <c r="BA375" i="4"/>
  <c r="AU343" i="4"/>
  <c r="AW343" i="4"/>
  <c r="AU328" i="4"/>
  <c r="AV328" i="4"/>
  <c r="AY309" i="4"/>
  <c r="AZ309" i="4"/>
  <c r="AZ180" i="4"/>
  <c r="AY180" i="4"/>
  <c r="BA180" i="4"/>
  <c r="AW56" i="4"/>
  <c r="AU56" i="4"/>
  <c r="BA18" i="4"/>
  <c r="AZ18" i="4"/>
  <c r="BA262" i="4"/>
  <c r="AW257" i="4"/>
  <c r="AW249" i="4"/>
  <c r="AW196" i="4"/>
  <c r="BA188" i="4"/>
  <c r="BA181" i="4"/>
  <c r="AW118" i="4"/>
  <c r="BA108" i="4"/>
  <c r="AU99" i="4"/>
  <c r="AY57" i="4"/>
  <c r="AY56" i="4"/>
  <c r="AW53" i="4"/>
  <c r="AW50" i="4"/>
  <c r="AZ31" i="4"/>
  <c r="AZ22" i="4"/>
  <c r="AY15" i="4"/>
  <c r="AZ13" i="4"/>
  <c r="AZ7" i="4"/>
  <c r="AZ5" i="4"/>
  <c r="AZ262" i="4"/>
  <c r="AZ260" i="4"/>
  <c r="AW258" i="4"/>
  <c r="AV257" i="4"/>
  <c r="AW250" i="4"/>
  <c r="AV249" i="4"/>
  <c r="AU196" i="4"/>
  <c r="AY188" i="4"/>
  <c r="AY181" i="4"/>
  <c r="AU132" i="4"/>
  <c r="AY129" i="4"/>
  <c r="AU124" i="4"/>
  <c r="AU120" i="4"/>
  <c r="AU118" i="4"/>
  <c r="AW111" i="4"/>
  <c r="AY109" i="4"/>
  <c r="AY108" i="4"/>
  <c r="BA99" i="4"/>
  <c r="AY60" i="4"/>
  <c r="AU54" i="4"/>
  <c r="AV53" i="4"/>
  <c r="AV50" i="4"/>
  <c r="AY32" i="4"/>
  <c r="AY31" i="4"/>
  <c r="AY22" i="4"/>
  <c r="AZ17" i="4"/>
  <c r="AY13" i="4"/>
  <c r="AQ12"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C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30" i="3"/>
  <c r="BC623" i="3"/>
  <c r="BC617" i="3"/>
  <c r="BC597" i="3"/>
  <c r="BC535" i="3"/>
  <c r="BC528" i="3"/>
  <c r="BC512" i="3"/>
  <c r="BC454" i="3"/>
  <c r="BC425" i="3"/>
  <c r="BC384" i="3"/>
  <c r="BC241" i="3"/>
  <c r="BC217" i="3"/>
  <c r="BC201" i="3"/>
  <c r="BC173" i="3"/>
  <c r="BC167" i="3"/>
  <c r="BC55" i="3"/>
  <c r="BC40" i="3"/>
  <c r="BC68" i="3"/>
  <c r="BC171" i="3"/>
  <c r="BC179" i="3"/>
  <c r="BC234" i="3"/>
  <c r="BC298" i="3"/>
  <c r="BC411" i="3"/>
  <c r="BC431" i="3"/>
  <c r="BC468" i="3"/>
  <c r="BC484" i="3"/>
  <c r="BC490" i="3"/>
  <c r="BC517" i="3"/>
  <c r="BC581" i="3"/>
  <c r="BC596" i="3"/>
  <c r="BC650" i="3"/>
  <c r="BC659" i="3"/>
  <c r="BC698" i="3"/>
  <c r="BC797" i="3"/>
  <c r="BC32" i="3" l="1"/>
  <c r="BB882" i="3"/>
  <c r="BC658" i="3"/>
  <c r="BC944" i="3"/>
  <c r="BB996" i="3"/>
  <c r="BC969" i="3"/>
  <c r="BB852" i="3"/>
  <c r="BC789" i="3"/>
  <c r="BC786" i="3"/>
  <c r="BC837" i="3"/>
  <c r="BB802" i="3"/>
  <c r="BC801" i="3"/>
  <c r="BC430" i="3"/>
  <c r="BC290" i="3"/>
  <c r="BC178" i="3"/>
  <c r="BC240" i="3"/>
  <c r="BC806" i="3"/>
  <c r="BB838" i="3"/>
  <c r="BB421" i="3"/>
  <c r="BB133" i="3"/>
  <c r="BC692" i="3"/>
  <c r="BB935" i="3"/>
  <c r="BB682" i="3"/>
  <c r="BB671" i="3"/>
  <c r="BC787" i="3"/>
  <c r="BC366" i="3"/>
  <c r="BC33" i="3"/>
  <c r="BC136" i="3"/>
  <c r="BB983" i="3"/>
  <c r="BB952" i="3"/>
  <c r="BB937" i="3"/>
  <c r="BB903" i="3"/>
  <c r="BB619" i="3"/>
  <c r="BB415" i="3"/>
  <c r="AU10" i="4"/>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AW562" i="3"/>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<sst xmlns="http://schemas.openxmlformats.org/spreadsheetml/2006/main" count="10503" uniqueCount="3916">
  <si>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</si>
  <si>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</si>
  <si>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</si>
  <si>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</si>
  <si>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</si>
  <si>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</si>
  <si>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</si>
  <si>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</si>
  <si>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</si>
  <si>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</si>
  <si>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</si>
  <si>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</si>
  <si>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</si>
  <si>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</si>
  <si>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</si>
  <si>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</si>
  <si>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</si>
  <si>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</si>
  <si>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</si>
  <si>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</si>
  <si>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</si>
  <si>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</si>
  <si>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</si>
  <si>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</si>
  <si>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</si>
  <si>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</si>
  <si>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</si>
  <si>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</si>
  <si>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</si>
  <si>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</si>
  <si>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</si>
  <si>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</si>
  <si>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</si>
  <si>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</si>
  <si>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</si>
  <si>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</si>
  <si>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</si>
  <si>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</si>
  <si>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</si>
  <si>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</si>
  <si>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</si>
  <si>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</si>
  <si>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</si>
  <si>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</si>
  <si>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</si>
  <si>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</si>
  <si>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</si>
  <si>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</si>
  <si>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</si>
  <si>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</si>
  <si>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</si>
  <si>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</si>
  <si>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</si>
  <si>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</si>
  <si>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</si>
  <si>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</si>
  <si>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</si>
  <si>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</si>
  <si>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</si>
  <si>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</si>
  <si>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</si>
  <si>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</si>
  <si>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</si>
  <si>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</si>
  <si>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</si>
  <si>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</si>
  <si>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</si>
  <si>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</si>
  <si>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</si>
  <si>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</si>
  <si>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</si>
  <si>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</si>
  <si>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</si>
  <si>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</si>
  <si>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</si>
  <si>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</si>
  <si>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</si>
  <si>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</si>
  <si>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</si>
  <si>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</si>
  <si>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</si>
  <si>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</si>
  <si>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</si>
  <si>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</si>
  <si>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</si>
  <si>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</si>
  <si>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</si>
  <si>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</si>
  <si>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</si>
  <si>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</si>
  <si>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</si>
  <si>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</si>
  <si>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</si>
  <si>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</si>
  <si>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</si>
  <si>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</si>
  <si>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</si>
  <si>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</si>
  <si>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</si>
  <si>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</si>
  <si>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</si>
  <si>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</si>
  <si>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</si>
  <si>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</si>
  <si>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</si>
  <si>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</si>
  <si>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</si>
  <si>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</si>
  <si>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</si>
  <si>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</si>
  <si>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</si>
  <si>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</si>
  <si>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</si>
  <si>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</si>
  <si>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</si>
  <si>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</si>
  <si>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</si>
  <si>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</si>
  <si>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</si>
  <si>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</si>
  <si>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</si>
  <si>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</si>
  <si>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</si>
  <si>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</si>
  <si>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</si>
  <si>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</si>
  <si>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</si>
  <si>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</si>
  <si>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</si>
  <si>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</si>
  <si>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</si>
  <si>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</si>
  <si>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</si>
  <si>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</si>
  <si>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</si>
  <si>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</si>
  <si>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</si>
  <si>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</si>
  <si>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</si>
  <si>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</si>
  <si>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</si>
  <si>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</si>
  <si>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</si>
  <si>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</si>
  <si>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</si>
  <si>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</si>
  <si>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</si>
  <si>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</si>
  <si>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</si>
  <si>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</si>
  <si>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</si>
  <si>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</si>
  <si>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</si>
  <si>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</si>
  <si>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</si>
  <si>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</si>
  <si>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</si>
  <si>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</si>
  <si>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</si>
  <si>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</si>
  <si>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</si>
  <si>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</si>
  <si>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</si>
  <si>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</si>
  <si>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</si>
  <si>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</si>
  <si>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</si>
  <si>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</si>
  <si>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</si>
  <si>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</si>
  <si>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</si>
  <si>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</si>
  <si>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</si>
  <si>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</si>
  <si>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</si>
  <si>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</si>
  <si>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</si>
  <si>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</si>
  <si>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</si>
  <si>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</si>
  <si>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</si>
  <si>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</si>
  <si>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</si>
  <si>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</si>
  <si>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</si>
  <si>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</si>
  <si>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</si>
  <si>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</si>
  <si>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</si>
  <si>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</si>
  <si>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</si>
  <si>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</si>
  <si>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</si>
  <si>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</si>
  <si>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</si>
  <si>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</si>
  <si>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</si>
  <si>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</si>
  <si>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</si>
  <si>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</si>
  <si>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</si>
  <si>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</si>
  <si>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</si>
  <si>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</si>
  <si>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</si>
  <si>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</si>
  <si>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</si>
  <si>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</si>
  <si>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</si>
  <si>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</si>
  <si>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</si>
  <si>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</si>
  <si>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</si>
  <si>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</si>
  <si>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</si>
  <si>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</si>
  <si>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</si>
  <si>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</si>
  <si>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</si>
  <si>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</si>
  <si>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</si>
  <si>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</si>
  <si>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</si>
  <si>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</si>
  <si>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</si>
  <si>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</si>
  <si>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</si>
  <si>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</si>
  <si>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</si>
  <si>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</si>
  <si>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</si>
  <si>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</si>
  <si>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</si>
  <si>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</si>
  <si>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</si>
  <si>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</si>
  <si>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</si>
  <si>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</si>
  <si>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</si>
  <si>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</si>
  <si>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</si>
  <si>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</si>
  <si>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</si>
  <si>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</si>
  <si>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</si>
  <si>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</si>
  <si>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</si>
  <si>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</si>
  <si>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</si>
  <si>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</si>
  <si>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</si>
  <si>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</si>
  <si>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</si>
  <si>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</si>
  <si>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</si>
  <si>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</si>
  <si>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</si>
  <si>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</si>
  <si>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</si>
  <si>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</si>
  <si>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</si>
  <si>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</si>
  <si>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</si>
  <si>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</si>
  <si>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</si>
  <si>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</si>
  <si>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</si>
  <si>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</si>
  <si>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</si>
  <si>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</si>
  <si>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</si>
  <si>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</si>
  <si>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</si>
  <si>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</si>
  <si>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</si>
  <si>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</si>
  <si>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</si>
  <si>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</si>
  <si>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</si>
  <si>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</si>
  <si>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</si>
  <si>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</si>
  <si>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</si>
  <si>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</si>
  <si>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</si>
  <si>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</si>
  <si>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</si>
  <si>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</si>
  <si>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</si>
  <si>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</si>
  <si>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</si>
  <si>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</si>
  <si>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</si>
  <si>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</si>
  <si>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</si>
  <si>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</si>
  <si>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</si>
  <si>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</si>
  <si>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</si>
  <si>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</si>
  <si>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</si>
  <si>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</si>
  <si>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</si>
  <si>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</si>
  <si>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</si>
  <si>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</si>
  <si>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</si>
  <si>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</si>
  <si>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</si>
  <si>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</si>
  <si>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</si>
  <si>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</si>
  <si>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</si>
  <si>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</si>
  <si>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</si>
  <si>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</si>
  <si>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</si>
  <si>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</si>
  <si>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</si>
  <si>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</si>
  <si>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</si>
  <si>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</si>
  <si>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</si>
  <si>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</si>
  <si>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</si>
  <si>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</si>
  <si>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</si>
  <si>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</si>
  <si>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</si>
  <si>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</si>
  <si>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</si>
  <si>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</si>
  <si>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</si>
  <si>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</si>
  <si>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</si>
  <si>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</si>
  <si>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</si>
  <si>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</si>
  <si>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</si>
  <si>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</si>
  <si>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</si>
  <si>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</si>
  <si>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</si>
  <si>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</si>
  <si>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</si>
  <si>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</si>
  <si>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</si>
  <si>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</si>
  <si>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</si>
  <si>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</si>
  <si>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</si>
  <si>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</si>
  <si>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</si>
  <si>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</si>
  <si>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</si>
  <si>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</si>
  <si>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</si>
  <si>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</si>
  <si>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</si>
  <si>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</si>
  <si>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</si>
  <si>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</si>
  <si>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</si>
  <si>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</si>
  <si>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</si>
  <si>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</si>
  <si>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</si>
  <si>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</si>
  <si>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</si>
  <si>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</si>
  <si>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</si>
  <si>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</si>
  <si>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</si>
  <si>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</si>
  <si>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</si>
  <si>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</si>
  <si>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</si>
  <si>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</si>
  <si>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</si>
  <si>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</si>
  <si>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</si>
  <si>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</si>
  <si>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</si>
  <si>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</si>
  <si>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</si>
  <si>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</si>
  <si>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</si>
  <si>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</si>
  <si>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</si>
  <si>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</si>
  <si>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</si>
  <si>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</si>
  <si>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</si>
  <si>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</si>
  <si>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</si>
  <si>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</si>
  <si>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</si>
  <si>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</si>
  <si>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</si>
  <si>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</si>
  <si>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</si>
  <si>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</si>
  <si>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</si>
  <si>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</si>
  <si>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</si>
  <si>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</si>
  <si>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</si>
  <si>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</si>
  <si>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</si>
  <si>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</si>
  <si>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</si>
  <si>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</si>
  <si>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</si>
  <si>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</si>
  <si>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</si>
  <si>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</si>
  <si>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</si>
  <si>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</si>
  <si>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</si>
  <si>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</si>
  <si>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</si>
  <si>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</si>
  <si>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</si>
  <si>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</si>
  <si>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</si>
  <si>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</si>
  <si>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</si>
  <si>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</si>
  <si>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</si>
  <si>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</si>
  <si>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</si>
  <si>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</si>
  <si>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</si>
  <si>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</si>
  <si>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</si>
  <si>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</si>
  <si>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</si>
  <si>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</si>
  <si>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</si>
  <si>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</si>
  <si>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</si>
  <si>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</si>
  <si>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</si>
  <si>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</si>
  <si>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</si>
  <si>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</si>
  <si>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</si>
  <si>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</si>
  <si>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</si>
  <si>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</si>
  <si>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</si>
  <si>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</si>
  <si>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</si>
  <si>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</si>
  <si>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</si>
  <si>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</si>
  <si>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</si>
  <si>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</si>
  <si>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</si>
  <si>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</si>
  <si>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</si>
  <si>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</si>
  <si>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</si>
  <si>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</si>
  <si>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</si>
  <si>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</si>
  <si>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</si>
  <si>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</si>
  <si>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</si>
  <si>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</si>
  <si>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</si>
  <si>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</si>
  <si>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</si>
  <si>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</si>
  <si>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</si>
  <si>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</si>
  <si>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</si>
  <si>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</si>
  <si>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</si>
  <si>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</si>
  <si>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</si>
  <si>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</si>
  <si>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</si>
  <si>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</si>
  <si>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</si>
  <si>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</si>
  <si>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</si>
  <si>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</si>
  <si>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</si>
  <si>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</si>
  <si>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</si>
  <si>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</si>
  <si>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</si>
  <si>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</si>
  <si>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</si>
  <si>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</si>
  <si>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</si>
  <si>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</si>
  <si>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</si>
  <si>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</si>
  <si>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</si>
  <si>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</si>
  <si>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</si>
  <si>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</si>
  <si>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</si>
  <si>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</si>
  <si>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</si>
  <si>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</si>
  <si>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</si>
  <si>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</si>
  <si>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</si>
  <si>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</si>
  <si>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</si>
  <si>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</si>
  <si>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</si>
  <si>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</si>
  <si>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</si>
  <si>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</si>
  <si>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</si>
  <si>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</si>
  <si>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</si>
  <si>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</si>
  <si>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</si>
  <si>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</si>
  <si>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</si>
  <si>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</si>
  <si>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</si>
  <si>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</si>
  <si>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</si>
  <si>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</si>
  <si>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</si>
  <si>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</si>
  <si>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</si>
  <si>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</si>
  <si>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</si>
  <si>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</si>
  <si>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</si>
  <si>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</si>
  <si>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</si>
  <si>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</si>
  <si>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</si>
  <si>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</si>
  <si>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</si>
  <si>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</si>
  <si>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</si>
  <si>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</si>
  <si>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</si>
  <si>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</si>
  <si>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</si>
  <si>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</si>
  <si>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</si>
  <si>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</si>
  <si>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</si>
  <si>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</si>
  <si>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</si>
  <si>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</si>
  <si>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</si>
  <si>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</si>
  <si>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</si>
  <si>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</si>
  <si>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</si>
  <si>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</si>
  <si>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</si>
  <si>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</si>
  <si>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</si>
  <si>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</si>
  <si>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</si>
  <si>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</si>
  <si>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</si>
  <si>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</si>
  <si>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</si>
  <si>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</si>
  <si>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</si>
  <si>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</si>
  <si>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</si>
  <si>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</si>
  <si>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</si>
  <si>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</si>
  <si>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</si>
  <si>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</si>
  <si>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</si>
  <si>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</si>
  <si>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</si>
  <si>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</si>
  <si>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</si>
  <si>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</si>
  <si>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</si>
  <si>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</si>
  <si>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</si>
  <si>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</si>
  <si>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</si>
  <si>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</si>
  <si>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</si>
  <si>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</si>
  <si>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</si>
  <si>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</si>
  <si>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</si>
  <si>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</si>
  <si>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</si>
  <si>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</si>
  <si>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</si>
  <si>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</si>
  <si>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</si>
  <si>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</si>
  <si>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</si>
  <si>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</si>
  <si>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</si>
  <si>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</si>
  <si>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</si>
  <si>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</si>
  <si>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</si>
  <si>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</si>
  <si>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</si>
  <si>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</si>
  <si>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</si>
  <si>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</si>
  <si>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</si>
  <si>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</si>
  <si>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</si>
  <si>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</si>
  <si>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</si>
  <si>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</si>
  <si>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</si>
  <si>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</si>
  <si>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</si>
  <si>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</si>
  <si>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</si>
  <si>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</si>
  <si>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</si>
  <si>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</si>
  <si>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</si>
  <si>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</si>
  <si>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</si>
  <si>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</si>
  <si>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</si>
  <si>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</si>
  <si>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</si>
  <si>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</si>
  <si>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</si>
  <si>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</si>
  <si>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</si>
  <si>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</si>
  <si>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</si>
  <si>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</si>
  <si>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</si>
  <si>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</si>
  <si>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</si>
  <si>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</si>
  <si>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</si>
  <si>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</si>
  <si>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</si>
  <si>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</si>
  <si>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</si>
  <si>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</si>
  <si>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</si>
  <si>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</si>
  <si>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</si>
  <si>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</si>
  <si>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</si>
  <si>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</si>
  <si>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</si>
  <si>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</si>
  <si>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</si>
  <si>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</si>
  <si>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</si>
  <si>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</si>
  <si>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</si>
  <si>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</si>
  <si>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</si>
  <si>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</si>
  <si>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</si>
  <si>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</si>
  <si>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</si>
  <si>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</si>
  <si>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</si>
  <si>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</si>
  <si>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</si>
  <si>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</si>
  <si>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</si>
  <si>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</si>
  <si>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</si>
  <si>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</si>
  <si>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</si>
  <si>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</si>
  <si>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</si>
  <si>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</si>
  <si>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</si>
  <si>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</si>
  <si>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</si>
  <si>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</si>
  <si>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</si>
  <si>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</si>
  <si>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</si>
  <si>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</si>
  <si>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</si>
  <si>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</si>
  <si>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</si>
  <si>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</si>
  <si>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</si>
  <si>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</si>
  <si>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</si>
  <si>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</si>
  <si>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</si>
  <si>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</si>
  <si>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</si>
  <si>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</si>
  <si>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</si>
  <si>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</si>
  <si>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</si>
  <si>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</si>
  <si>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</si>
  <si>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</si>
  <si>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</si>
  <si>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</si>
  <si>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</si>
  <si>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</si>
  <si>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</si>
  <si>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</si>
  <si>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</si>
  <si>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</si>
  <si>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</si>
  <si>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</si>
  <si>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</si>
  <si>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</si>
  <si>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</si>
  <si>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</si>
  <si>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</si>
  <si>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</si>
  <si>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</si>
  <si>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</si>
  <si>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</si>
  <si>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</si>
  <si>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</si>
  <si>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</si>
  <si>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</si>
  <si>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</si>
  <si>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</si>
  <si>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</si>
  <si>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</si>
  <si>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</si>
  <si>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</si>
  <si>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</si>
  <si>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</si>
  <si>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</si>
  <si>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</si>
  <si>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</si>
  <si>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</si>
  <si>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</si>
  <si>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</si>
  <si>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</si>
  <si>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</si>
  <si>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</si>
  <si>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</si>
  <si>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</si>
  <si>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</si>
  <si>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</si>
  <si>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</si>
  <si>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</si>
  <si>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</si>
  <si>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</si>
  <si>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</si>
  <si>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</si>
  <si>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</si>
  <si>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</si>
  <si>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</si>
  <si>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</si>
  <si>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</si>
  <si>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</si>
  <si>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</si>
  <si>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</si>
  <si>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</si>
  <si>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</si>
  <si>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</si>
  <si>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</si>
  <si>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</si>
  <si>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</si>
  <si>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</si>
  <si>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</si>
  <si>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</si>
  <si>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</si>
  <si>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</si>
  <si>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</si>
  <si>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</si>
  <si>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</si>
  <si>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</si>
  <si>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</si>
  <si>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</si>
  <si>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</si>
  <si>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</si>
  <si>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</si>
  <si>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</si>
  <si>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</si>
  <si>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</si>
  <si>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</si>
  <si>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</si>
  <si>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</si>
  <si>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</si>
  <si>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</si>
  <si>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</si>
  <si>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</si>
  <si>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</si>
  <si>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</si>
  <si>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</si>
  <si>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</si>
  <si>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</si>
  <si>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</si>
  <si>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</si>
  <si>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</si>
  <si>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</si>
  <si>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</si>
  <si>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</si>
  <si>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</si>
  <si>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</si>
  <si>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</si>
  <si>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</si>
  <si>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</si>
  <si>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</si>
  <si>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</si>
  <si>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</si>
  <si>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</si>
  <si>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</si>
  <si>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</si>
  <si>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</si>
  <si>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</si>
  <si>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</si>
  <si>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</si>
  <si>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</si>
  <si>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</si>
  <si>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</si>
  <si>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</si>
  <si>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</si>
  <si>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</si>
  <si>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</si>
  <si>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</si>
  <si>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</si>
  <si>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</si>
  <si>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</si>
  <si>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</si>
  <si>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</si>
  <si>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</si>
  <si>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</si>
  <si>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</si>
  <si>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</si>
  <si>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</si>
  <si>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</si>
  <si>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</si>
  <si>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</si>
  <si>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</si>
  <si>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</si>
  <si>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</si>
  <si>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</si>
  <si>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</si>
  <si>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</si>
  <si>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</si>
  <si>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</si>
  <si>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</si>
  <si>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</si>
  <si>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</si>
  <si>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</si>
  <si>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</si>
  <si>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</si>
  <si>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</si>
  <si>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</si>
  <si>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</si>
  <si>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</si>
  <si>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</si>
  <si>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</si>
  <si>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</si>
  <si>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</si>
  <si>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</si>
  <si>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</si>
  <si>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</si>
  <si>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</si>
  <si>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</si>
  <si>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</si>
  <si>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</si>
  <si>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</si>
  <si>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</si>
  <si>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</si>
  <si>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</si>
  <si>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</si>
  <si>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</si>
  <si>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</si>
  <si>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</si>
  <si>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</si>
  <si>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</si>
  <si>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</si>
  <si>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</si>
  <si>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</si>
  <si>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</si>
  <si>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</si>
  <si>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</si>
  <si>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</si>
  <si>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</si>
  <si>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</si>
  <si>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</si>
  <si>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</si>
  <si>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</si>
  <si>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</si>
  <si>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</si>
  <si>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</si>
  <si>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</si>
  <si>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</si>
  <si>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</si>
  <si>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</si>
  <si>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</si>
  <si>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</si>
  <si>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</si>
  <si>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</si>
  <si>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</si>
  <si>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</si>
  <si>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</si>
  <si>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</si>
  <si>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</si>
  <si>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</si>
  <si>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</si>
  <si>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</si>
  <si>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</si>
  <si>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</si>
  <si>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</si>
  <si>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</si>
  <si>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</si>
  <si>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</si>
  <si>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</si>
  <si>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</si>
  <si>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</si>
  <si>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</si>
  <si>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</si>
  <si>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</si>
  <si>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</si>
  <si>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</si>
  <si>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</si>
  <si>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</si>
  <si>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</si>
  <si>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</si>
  <si>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</si>
  <si>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</si>
  <si>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</si>
  <si>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</si>
  <si>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</si>
  <si>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</si>
  <si>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</si>
  <si>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</si>
  <si>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</si>
  <si>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</si>
  <si>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</si>
  <si>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</si>
  <si>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</si>
  <si>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</si>
  <si>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</si>
  <si>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</si>
  <si>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</si>
  <si>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</si>
  <si>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</si>
  <si>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</si>
  <si>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</si>
  <si>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</si>
  <si>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</si>
  <si>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</si>
  <si>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</si>
  <si>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</si>
  <si>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</si>
  <si>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</si>
  <si>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</si>
  <si>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</si>
  <si>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</si>
  <si>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</si>
  <si>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</si>
  <si>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</si>
  <si>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</si>
  <si>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</si>
  <si>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</si>
  <si>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</si>
  <si>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</si>
  <si>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</si>
  <si>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</si>
  <si>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</si>
  <si>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</si>
  <si>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</si>
  <si>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</si>
  <si>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</si>
  <si>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</si>
  <si>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</si>
  <si>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</si>
  <si>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</si>
  <si>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</si>
  <si>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</si>
  <si>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</si>
  <si>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</si>
  <si>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</si>
  <si>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</si>
  <si>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</si>
  <si>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</si>
  <si>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</si>
  <si>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</si>
  <si>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</si>
  <si>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</si>
  <si>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</si>
  <si>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</si>
  <si>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</si>
  <si>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</si>
  <si>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</si>
  <si>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</si>
  <si>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</si>
  <si>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</si>
  <si>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</si>
  <si>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</si>
  <si>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</si>
  <si>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</si>
  <si>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</si>
  <si>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</si>
  <si>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</si>
  <si>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</si>
  <si>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</si>
  <si>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</si>
  <si>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</si>
  <si>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</si>
  <si>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</si>
  <si>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</si>
  <si>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</si>
  <si>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</si>
  <si>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</si>
  <si>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</si>
  <si>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</si>
  <si>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</si>
  <si>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</si>
  <si>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</si>
  <si>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</si>
  <si>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</si>
  <si>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</si>
  <si>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</si>
  <si>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</si>
  <si>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</si>
  <si>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</si>
  <si>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</si>
  <si>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</si>
  <si>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</si>
  <si>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</si>
  <si>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</si>
  <si>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</si>
  <si>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</si>
  <si>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</si>
  <si>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</si>
  <si>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</si>
  <si>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</si>
  <si>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</si>
  <si>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</si>
  <si>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</si>
  <si>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</si>
  <si>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</si>
  <si>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</si>
  <si>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</si>
  <si>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</si>
  <si>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</si>
  <si>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</si>
  <si>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</si>
  <si>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</si>
  <si>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</si>
  <si>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</si>
  <si>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</si>
  <si>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</si>
  <si>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</si>
  <si>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</si>
  <si>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</si>
  <si>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</si>
  <si>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</si>
  <si>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</si>
  <si>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</si>
  <si>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</si>
  <si>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</si>
  <si>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</si>
  <si>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</si>
  <si>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</si>
  <si>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</si>
  <si>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</si>
  <si>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</si>
  <si>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</si>
  <si>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</si>
  <si>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</si>
  <si>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</si>
  <si>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</si>
  <si>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</si>
  <si>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</si>
  <si>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</si>
  <si>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</si>
  <si>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</si>
  <si>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</si>
  <si>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</si>
  <si>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</si>
  <si>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</si>
  <si>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</si>
  <si>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</si>
  <si>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</si>
  <si>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</si>
  <si>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</si>
  <si>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</si>
  <si>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</si>
  <si>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</si>
  <si>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</si>
  <si>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</si>
  <si>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</si>
  <si>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</si>
  <si>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</si>
  <si>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</si>
  <si>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</si>
  <si>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</si>
  <si>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</si>
  <si>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</si>
  <si>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</si>
  <si>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</si>
  <si>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</si>
  <si>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</si>
  <si>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</si>
  <si>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</si>
  <si>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</si>
  <si>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</si>
  <si>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</si>
  <si>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</si>
  <si>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</si>
  <si>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</si>
  <si>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</si>
  <si>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</si>
  <si>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</si>
  <si>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</si>
  <si>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</si>
  <si>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</si>
  <si>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</si>
  <si>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</si>
  <si>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</si>
  <si>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</si>
  <si>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</si>
  <si>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</si>
  <si>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</si>
  <si>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</si>
  <si>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</si>
  <si>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</si>
  <si>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</si>
  <si>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</si>
  <si>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</si>
  <si>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</si>
  <si>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</si>
  <si>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</si>
  <si>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</si>
  <si>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</si>
  <si>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</si>
  <si>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</si>
  <si>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</si>
  <si>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</si>
  <si>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</si>
  <si>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</si>
  <si>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</si>
  <si>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</si>
  <si>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</si>
  <si>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</si>
  <si>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</si>
  <si>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</si>
  <si>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</si>
  <si>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</si>
  <si>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</si>
  <si>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</si>
  <si>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</si>
  <si>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</si>
  <si>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</si>
  <si>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</si>
  <si>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</si>
  <si>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</si>
  <si>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</si>
  <si>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</si>
  <si>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</si>
  <si>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</si>
  <si>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</si>
  <si>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</si>
  <si>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</si>
  <si>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</si>
  <si>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</si>
  <si>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</si>
  <si>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</si>
  <si>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</si>
  <si>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</si>
  <si>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</si>
  <si>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</si>
  <si>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</si>
  <si>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</si>
  <si>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</si>
  <si>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</si>
  <si>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</si>
  <si>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</si>
  <si>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</si>
  <si>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</si>
  <si>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</si>
  <si>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</si>
  <si>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</si>
  <si>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</si>
  <si>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</si>
  <si>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</si>
  <si>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</si>
  <si>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</si>
  <si>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</si>
  <si>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</si>
  <si>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</si>
  <si>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</si>
  <si>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</si>
  <si>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</si>
  <si>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</si>
  <si>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</si>
  <si>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</si>
  <si>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</si>
  <si>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</si>
  <si>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</si>
  <si>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</si>
  <si>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</si>
  <si>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</si>
  <si>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</si>
  <si>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</si>
  <si>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</si>
  <si>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</si>
  <si>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</si>
  <si>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</si>
  <si>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</si>
  <si>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</si>
  <si>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</si>
  <si>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</si>
  <si>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</si>
  <si>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</si>
  <si>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</si>
  <si>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</si>
  <si>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</si>
  <si>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</si>
  <si>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</si>
  <si>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</si>
  <si>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</si>
  <si>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</si>
  <si>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</si>
  <si>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</si>
  <si>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</si>
  <si>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</si>
  <si>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</si>
  <si>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</si>
  <si>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</si>
  <si>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</si>
  <si>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</si>
  <si>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</si>
  <si>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</si>
  <si>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</si>
  <si>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</si>
  <si>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</si>
  <si>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</si>
  <si>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</si>
  <si>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</si>
  <si>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</si>
  <si>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</si>
  <si>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</si>
  <si>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</si>
  <si>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</si>
  <si>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</si>
  <si>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</si>
  <si>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</si>
  <si>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</si>
  <si>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</si>
  <si>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</si>
  <si>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</si>
  <si>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</si>
  <si>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</si>
  <si>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</si>
  <si>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</si>
  <si>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</si>
  <si>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</si>
  <si>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</si>
  <si>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</si>
  <si>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</si>
  <si>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</si>
  <si>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</si>
  <si>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</si>
  <si>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</si>
  <si>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</si>
  <si>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</si>
  <si>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</si>
  <si>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</si>
  <si>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</si>
  <si>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</si>
  <si>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</si>
  <si>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</si>
  <si>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</si>
  <si>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</si>
  <si>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</si>
  <si>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</si>
  <si>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</si>
  <si>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</si>
  <si>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</si>
  <si>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</si>
  <si>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</si>
  <si>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</si>
  <si>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</si>
  <si>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</si>
  <si>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</si>
  <si>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</si>
  <si>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</si>
  <si>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</si>
  <si>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</si>
  <si>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</si>
  <si>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</si>
  <si>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</si>
  <si>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</si>
  <si>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</si>
  <si>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</si>
  <si>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</si>
  <si>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</si>
  <si>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</si>
  <si>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</si>
  <si>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</si>
  <si>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</si>
  <si>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</si>
  <si>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</si>
  <si>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</si>
  <si>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</si>
  <si>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</si>
  <si>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</si>
  <si>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</si>
  <si>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</si>
  <si>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</si>
  <si>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</si>
  <si>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</si>
  <si>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</si>
  <si>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</si>
  <si>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</si>
  <si>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</si>
  <si>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</si>
  <si>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</si>
  <si>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</si>
  <si>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</si>
  <si>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</si>
  <si>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</si>
  <si>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</si>
  <si>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</si>
  <si>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</si>
  <si>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</si>
  <si>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</si>
  <si>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</si>
  <si>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</si>
  <si>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</si>
  <si>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</si>
  <si>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</si>
  <si>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</si>
  <si>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</si>
  <si>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</si>
  <si>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</si>
  <si>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</si>
  <si>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</si>
  <si>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</si>
  <si>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</si>
  <si>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</si>
  <si>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</si>
  <si>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</si>
  <si>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</si>
  <si>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</si>
  <si>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</si>
  <si>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</si>
  <si>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</si>
  <si>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</si>
  <si>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</si>
  <si>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</si>
  <si>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</si>
  <si>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</si>
  <si>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</si>
  <si>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</si>
  <si>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</si>
  <si>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</si>
  <si>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</si>
  <si>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</si>
  <si>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</si>
  <si>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</si>
  <si>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</si>
  <si>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</si>
  <si>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</si>
  <si>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</si>
  <si>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</si>
  <si>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</si>
  <si>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</si>
  <si>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</si>
  <si>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</si>
  <si>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</si>
  <si>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</si>
  <si>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</si>
  <si>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</si>
  <si>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</si>
  <si>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</si>
  <si>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</si>
  <si>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</si>
  <si>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</si>
  <si>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</si>
  <si>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</si>
  <si>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</si>
  <si>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</si>
  <si>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</si>
  <si>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</si>
  <si>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</si>
  <si>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</si>
  <si>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</si>
  <si>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</si>
  <si>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</si>
  <si>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</si>
  <si>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</si>
  <si>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</si>
  <si>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</si>
  <si>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</si>
  <si>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</si>
  <si>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</si>
  <si>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</si>
  <si>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</si>
  <si>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</si>
  <si>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</si>
  <si>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</si>
  <si>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</si>
  <si>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</si>
  <si>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</si>
  <si>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</si>
  <si>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</si>
  <si>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</si>
  <si>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</si>
  <si>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</si>
  <si>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</si>
  <si>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</si>
  <si>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</si>
  <si>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</si>
  <si>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</si>
  <si>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</si>
  <si>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</si>
  <si>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</si>
  <si>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</si>
  <si>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</si>
  <si>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</si>
  <si>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</si>
  <si>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</si>
  <si>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</si>
  <si>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</si>
  <si>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</si>
  <si>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</si>
  <si>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</si>
  <si>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</si>
  <si>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</si>
  <si>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</si>
  <si>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</si>
  <si>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</si>
  <si>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</si>
  <si>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</si>
  <si>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</si>
  <si>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</si>
  <si>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</si>
  <si>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</si>
  <si>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</si>
  <si>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</si>
  <si>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</si>
  <si>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</si>
  <si>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</si>
  <si>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</si>
  <si>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</si>
  <si>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</si>
  <si>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</si>
  <si>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</si>
  <si>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</si>
  <si>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</si>
  <si>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</si>
  <si>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</si>
  <si>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</si>
  <si>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</si>
  <si>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</si>
  <si>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</si>
  <si>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</si>
  <si>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</si>
  <si>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</si>
  <si>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</si>
  <si>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</si>
  <si>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</si>
  <si>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</si>
  <si>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</si>
  <si>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</si>
  <si>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</si>
  <si>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</si>
  <si>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</si>
  <si>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</si>
  <si>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</si>
  <si>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</si>
  <si>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</si>
  <si>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</si>
  <si>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</si>
  <si>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</si>
  <si>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</si>
  <si>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</si>
  <si>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</si>
  <si>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</si>
  <si>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</si>
  <si>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</si>
  <si>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</si>
  <si>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</si>
  <si>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</si>
  <si>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</si>
  <si>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</si>
  <si>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</si>
  <si>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</si>
  <si>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</si>
  <si>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</si>
  <si>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</si>
  <si>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</si>
  <si>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</si>
  <si>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</si>
  <si>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</si>
  <si>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</si>
  <si>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</si>
  <si>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</si>
  <si>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</si>
  <si>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</si>
  <si>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</si>
  <si>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</si>
  <si>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</si>
  <si>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</si>
  <si>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</si>
  <si>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</si>
  <si>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</si>
  <si>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</si>
  <si>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</si>
  <si>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</si>
  <si>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</si>
  <si>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</si>
  <si>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</si>
  <si>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</si>
  <si>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</si>
  <si>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</si>
  <si>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</si>
  <si>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</si>
  <si>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</si>
  <si>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</si>
  <si>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</si>
  <si>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</si>
  <si>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</si>
  <si>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</si>
  <si>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</si>
  <si>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</si>
  <si>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</si>
  <si>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</si>
  <si>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</si>
  <si>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</si>
  <si>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</si>
  <si>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</si>
  <si>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</si>
  <si>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</si>
  <si>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</si>
  <si>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</si>
  <si>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</si>
  <si>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</si>
  <si>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</si>
  <si>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</si>
  <si>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</si>
  <si>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</si>
  <si>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</si>
  <si>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</si>
  <si>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</si>
  <si>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</si>
  <si>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</si>
  <si>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</si>
  <si>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</si>
  <si>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</si>
  <si>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</si>
  <si>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</si>
  <si>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</si>
  <si>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</si>
  <si>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</si>
  <si>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</si>
  <si>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</si>
  <si>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</si>
  <si>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</si>
  <si>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</si>
  <si>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</si>
  <si>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</si>
  <si>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</si>
  <si>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</si>
  <si>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</si>
  <si>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</si>
  <si>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</si>
  <si>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</si>
  <si>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</si>
  <si>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</si>
  <si>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</si>
  <si>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</si>
  <si>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</si>
  <si>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</si>
  <si>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</si>
  <si>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</si>
  <si>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</si>
  <si>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</si>
  <si>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</si>
  <si>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</si>
  <si>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</si>
  <si>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</si>
  <si>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</si>
  <si>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</si>
  <si>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</si>
  <si>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</si>
  <si>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</si>
  <si>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</si>
  <si>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</si>
  <si>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</si>
  <si>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</si>
  <si>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</si>
  <si>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</si>
  <si>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</si>
  <si>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</si>
  <si>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</si>
  <si>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</si>
  <si>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</si>
  <si>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</si>
  <si>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</si>
  <si>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</si>
  <si>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</si>
  <si>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</si>
  <si>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</si>
  <si>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</si>
  <si>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</si>
  <si>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</si>
  <si>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</si>
  <si>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</si>
  <si>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</si>
  <si>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</si>
  <si>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</si>
  <si>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</si>
  <si>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</si>
  <si>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</si>
  <si>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</si>
  <si>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</si>
  <si>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</si>
  <si>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</si>
  <si>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</si>
  <si>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</si>
  <si>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</si>
  <si>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</si>
  <si>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</si>
  <si>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</si>
  <si>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</si>
  <si>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</si>
  <si>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</si>
  <si>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</si>
  <si>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</si>
  <si>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</si>
  <si>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</si>
  <si>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</si>
  <si>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</si>
  <si>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</si>
  <si>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</si>
  <si>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</si>
  <si>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</si>
  <si>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</si>
  <si>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</si>
  <si>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</si>
  <si>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</si>
  <si>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</si>
  <si>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</si>
  <si>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</si>
  <si>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</si>
  <si>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</si>
  <si>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</si>
  <si>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</si>
  <si>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</si>
  <si>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</si>
  <si>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</si>
  <si>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</si>
  <si>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</si>
  <si>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</si>
  <si>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</si>
  <si>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</si>
  <si>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</si>
  <si>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</si>
  <si>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</si>
  <si>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</si>
  <si>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</si>
  <si>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</si>
  <si>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</si>
  <si>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</si>
  <si>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</si>
  <si>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</si>
  <si>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</si>
  <si>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</si>
  <si>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</si>
  <si>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</si>
  <si>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</si>
  <si>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</si>
  <si>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</si>
  <si>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</si>
  <si>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</si>
  <si>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</si>
  <si>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</si>
  <si>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</si>
  <si>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</si>
  <si>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</si>
  <si>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</si>
  <si>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</si>
  <si>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</si>
  <si>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</si>
  <si>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</si>
  <si>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</si>
  <si>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</si>
  <si>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</si>
  <si>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</si>
  <si>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</si>
  <si>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</si>
  <si>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</si>
  <si>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</si>
  <si>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</si>
  <si>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</si>
  <si>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</si>
  <si>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</si>
  <si>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</si>
  <si>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</si>
  <si>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</si>
  <si>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</si>
  <si>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</si>
  <si>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</si>
  <si>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</si>
  <si>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</si>
  <si>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</si>
  <si>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</si>
  <si>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</si>
  <si>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</si>
  <si>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</si>
  <si>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</si>
  <si>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</si>
  <si>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</si>
  <si>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</si>
  <si>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</si>
  <si>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</si>
  <si>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</si>
  <si>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</si>
  <si>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</si>
  <si>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</si>
  <si>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</si>
  <si>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</si>
  <si>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</si>
  <si>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</si>
  <si>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</si>
  <si>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</si>
  <si>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</si>
  <si>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</si>
  <si>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</si>
  <si>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</si>
  <si>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</si>
  <si>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</si>
  <si>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</si>
  <si>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</si>
  <si>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</si>
  <si>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</si>
  <si>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</si>
  <si>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</si>
  <si>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</si>
  <si>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</si>
  <si>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</si>
  <si>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</si>
  <si>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</si>
  <si>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</si>
  <si>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</si>
  <si>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</si>
  <si>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</si>
  <si>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</si>
  <si>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</si>
  <si>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</si>
  <si>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</si>
  <si>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</si>
  <si>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</si>
  <si>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</si>
  <si>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</si>
  <si>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</si>
  <si>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</si>
  <si>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</si>
  <si>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</si>
  <si>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</si>
  <si>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</si>
  <si>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</si>
  <si>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</si>
  <si>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</si>
  <si>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</si>
  <si>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</si>
  <si>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</si>
  <si>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</si>
  <si>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</si>
  <si>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</si>
  <si>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</si>
  <si>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</si>
  <si>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</si>
  <si>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</si>
  <si>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</si>
  <si>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</si>
  <si>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</si>
  <si>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</si>
  <si>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</si>
  <si>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</si>
  <si>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</si>
  <si>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</si>
  <si>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</si>
  <si>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</si>
  <si>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</si>
  <si>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</si>
  <si>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</si>
  <si>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</si>
  <si>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</si>
  <si>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</si>
  <si>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</si>
  <si>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</si>
  <si>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</si>
  <si>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</si>
  <si>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</si>
  <si>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</si>
  <si>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</si>
  <si>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</si>
  <si>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</si>
  <si>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</si>
  <si>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</si>
  <si>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</si>
  <si>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</si>
  <si>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</si>
  <si>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</si>
  <si>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</si>
  <si>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</si>
  <si>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</si>
  <si>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</si>
  <si>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</si>
  <si>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</si>
  <si>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</si>
  <si>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</si>
  <si>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</si>
  <si>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</si>
  <si>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</si>
  <si>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</si>
  <si>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</si>
  <si>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</si>
  <si>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</si>
  <si>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</si>
  <si>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</si>
  <si>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</si>
  <si>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</si>
  <si>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</si>
  <si>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</si>
  <si>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</si>
  <si>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</si>
  <si>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</si>
  <si>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</si>
  <si>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</si>
  <si>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</si>
  <si>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</si>
  <si>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</si>
  <si>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</si>
  <si>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</si>
  <si>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</si>
  <si>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</si>
  <si>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</si>
  <si>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</si>
  <si>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</si>
  <si>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</si>
  <si>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</si>
  <si>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</si>
  <si>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</si>
  <si>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</si>
  <si>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</si>
  <si>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</si>
  <si>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</si>
  <si>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</si>
  <si>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</si>
  <si>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</si>
  <si>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</si>
  <si>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</si>
  <si>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</si>
  <si>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</si>
  <si>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</si>
  <si>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</si>
  <si>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</si>
  <si>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</si>
  <si>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</si>
  <si>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</si>
  <si>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</si>
  <si>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</si>
  <si>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</si>
  <si>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</si>
  <si>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</si>
  <si>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</si>
  <si>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</si>
  <si>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</si>
  <si>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</si>
  <si>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</si>
  <si>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</si>
  <si>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</si>
  <si>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</si>
  <si>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</si>
  <si>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</si>
  <si>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</si>
  <si>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</si>
  <si>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</si>
  <si>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</si>
  <si>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</si>
  <si>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</si>
  <si>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</si>
  <si>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</si>
  <si>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</si>
  <si>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</si>
  <si>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</si>
  <si>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</si>
  <si>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</si>
  <si>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</si>
  <si>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</si>
  <si>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</si>
  <si>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</si>
  <si>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</si>
  <si>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</si>
  <si>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</si>
  <si>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</si>
  <si>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</si>
  <si>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</si>
  <si>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</si>
  <si>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</si>
  <si>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</si>
  <si>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</si>
  <si>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</si>
  <si>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</si>
  <si>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</si>
  <si>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</si>
  <si>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</si>
  <si>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</si>
  <si>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</si>
  <si>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</si>
  <si>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</si>
  <si>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</si>
  <si>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</si>
  <si>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</si>
  <si>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</si>
  <si>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</si>
  <si>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</si>
  <si>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</si>
  <si>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</si>
  <si>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</si>
  <si>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</si>
  <si>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</si>
  <si>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</si>
  <si>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</si>
  <si>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</si>
  <si>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</si>
  <si>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</si>
  <si>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</si>
  <si>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</si>
  <si>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</si>
  <si>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</si>
  <si>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</si>
  <si>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</si>
  <si>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</si>
  <si>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</si>
  <si>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</si>
  <si>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</si>
  <si>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</si>
  <si>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</si>
  <si>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</si>
  <si>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</si>
  <si>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</si>
  <si>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</si>
  <si>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</si>
  <si>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</si>
  <si>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</si>
  <si>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</si>
  <si>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</si>
  <si>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</si>
  <si>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</si>
  <si>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</si>
  <si>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</si>
  <si>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</si>
  <si>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</si>
  <si>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</si>
  <si>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</si>
  <si>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</si>
  <si>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</si>
  <si>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</si>
  <si>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</si>
  <si>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</si>
  <si>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</si>
  <si>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</si>
  <si>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</si>
  <si>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</si>
  <si>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</si>
  <si>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</si>
  <si>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</si>
  <si>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</si>
  <si>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</si>
  <si>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</si>
  <si>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</si>
  <si>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</si>
  <si>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</si>
  <si>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</si>
  <si>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</si>
  <si>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</si>
  <si>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</si>
  <si>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</si>
  <si>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</si>
  <si>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</si>
  <si>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</si>
  <si>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</si>
  <si>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</si>
  <si>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</si>
  <si>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</si>
  <si>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</si>
  <si>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</si>
  <si>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</si>
  <si>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</si>
  <si>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</si>
  <si>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</si>
  <si>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</si>
  <si>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</si>
  <si>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</si>
  <si>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</si>
  <si>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</si>
  <si>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</si>
  <si>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</si>
  <si>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</si>
  <si>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</si>
  <si>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</si>
  <si>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</si>
  <si>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</si>
  <si>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</si>
  <si>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</si>
  <si>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</si>
  <si>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</si>
  <si>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</si>
  <si>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</si>
  <si>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</si>
  <si>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</si>
  <si>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</si>
  <si>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</si>
  <si>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</si>
  <si>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</si>
  <si>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</si>
  <si>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</si>
  <si>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</si>
  <si>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</si>
  <si>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</si>
  <si>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</si>
  <si>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</si>
  <si>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</si>
  <si>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</si>
  <si>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</si>
  <si>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</si>
  <si>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</si>
  <si>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</si>
  <si>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</si>
  <si>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</si>
  <si>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</si>
  <si>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</si>
  <si>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</si>
  <si>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</si>
  <si>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</si>
  <si>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</si>
  <si>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</si>
  <si>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</si>
  <si>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</si>
  <si>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</si>
  <si>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</si>
  <si>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</si>
  <si>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</si>
  <si>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</si>
  <si>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</si>
  <si>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</si>
  <si>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</si>
  <si>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</si>
  <si>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</si>
  <si>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</si>
  <si>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</si>
  <si>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</si>
  <si>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</si>
  <si>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</si>
  <si>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</si>
  <si>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</si>
  <si>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</si>
  <si>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</si>
  <si>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</si>
  <si>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</si>
  <si>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</si>
  <si>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</si>
  <si>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</si>
  <si>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</si>
  <si>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</si>
  <si>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</si>
  <si>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</si>
  <si>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</si>
  <si>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</si>
  <si>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</si>
  <si>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</si>
  <si>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</si>
  <si>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</si>
  <si>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</si>
  <si>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</si>
  <si>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</si>
  <si>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</si>
  <si>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</si>
  <si>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</si>
  <si>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</si>
  <si>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</si>
  <si>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</si>
  <si>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</si>
  <si>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</si>
  <si>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</si>
  <si>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</si>
  <si>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</si>
  <si>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</si>
  <si>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</si>
  <si>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</si>
  <si>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</si>
  <si>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</si>
  <si>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</si>
  <si>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</si>
  <si>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</si>
  <si>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</si>
  <si>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</si>
  <si>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</si>
  <si>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</si>
  <si>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</si>
  <si>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</si>
  <si>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</si>
  <si>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</si>
  <si>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</si>
  <si>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</si>
  <si>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</si>
  <si>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</si>
  <si>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</si>
  <si>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</si>
  <si>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</si>
  <si>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</si>
  <si>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</si>
  <si>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</si>
  <si>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</si>
  <si>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</si>
  <si>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</si>
  <si>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</si>
  <si>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</si>
  <si>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</si>
  <si>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</si>
  <si>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</si>
  <si>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</si>
  <si>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</si>
  <si>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</si>
  <si>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</si>
  <si>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</si>
  <si>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</si>
  <si>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</si>
  <si>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</si>
  <si>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</si>
  <si>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</si>
  <si>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</si>
  <si>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</si>
  <si>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</si>
  <si>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</si>
  <si>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</si>
  <si>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</si>
  <si>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</si>
  <si>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</si>
  <si>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</si>
  <si>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</si>
  <si>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</si>
  <si>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</si>
  <si>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</si>
  <si>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</si>
  <si>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</si>
  <si>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</si>
  <si>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</si>
  <si>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</si>
  <si>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</si>
  <si>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</si>
  <si>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</si>
  <si>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</si>
  <si>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</si>
  <si>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</si>
  <si>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</si>
  <si>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</si>
  <si>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</si>
  <si>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</si>
  <si>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</si>
  <si>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</si>
  <si>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</si>
  <si>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</si>
  <si>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</si>
  <si>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</si>
  <si>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</si>
  <si>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</si>
  <si>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</si>
  <si>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</si>
  <si>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</si>
  <si>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</si>
  <si>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</si>
  <si>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</si>
  <si>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</si>
  <si>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</si>
  <si>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</si>
  <si>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</si>
  <si>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</si>
  <si>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</si>
  <si>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</si>
  <si>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</si>
  <si>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</si>
  <si>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</si>
  <si>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</si>
  <si>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</si>
  <si>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</si>
  <si>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</si>
  <si>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</si>
  <si>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</si>
  <si>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</si>
  <si>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</si>
  <si>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</si>
  <si>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</si>
  <si>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</si>
  <si>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</si>
  <si>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</si>
  <si>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</si>
  <si>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</si>
  <si>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</si>
  <si>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</si>
  <si>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</si>
  <si>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</si>
  <si>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</si>
  <si>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</si>
  <si>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</si>
  <si>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</si>
  <si>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</si>
  <si>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</si>
  <si>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</si>
  <si>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</si>
  <si>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</si>
  <si>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</si>
  <si>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</si>
  <si>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</si>
  <si>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</si>
  <si>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</si>
  <si>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</si>
  <si>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</si>
  <si>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</si>
  <si>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</si>
  <si>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</si>
  <si>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</si>
  <si>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</si>
  <si>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</si>
  <si>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</si>
  <si>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</si>
  <si>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</si>
  <si>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</si>
  <si>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</si>
  <si>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</si>
  <si>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</si>
  <si>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</si>
  <si>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</si>
  <si>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</si>
  <si>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</si>
  <si>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</si>
  <si>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</si>
  <si>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</si>
  <si>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</si>
  <si>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</si>
  <si>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</si>
  <si>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</si>
  <si>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</si>
  <si>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</si>
  <si>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</si>
  <si>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</si>
  <si>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</si>
  <si>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</si>
  <si>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</si>
  <si>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</si>
  <si>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</si>
  <si>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</si>
  <si>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</si>
  <si>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</si>
  <si>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</si>
  <si>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</si>
  <si>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</si>
  <si>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</si>
  <si>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</si>
  <si>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</si>
  <si>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</si>
  <si>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</si>
  <si>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</si>
  <si>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</si>
  <si>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</si>
  <si>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</si>
  <si>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</si>
  <si>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</si>
  <si>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</si>
  <si>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</si>
  <si>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</si>
  <si>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</si>
  <si>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</si>
  <si>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</si>
  <si>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</si>
  <si>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</si>
  <si>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</si>
  <si>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</si>
  <si>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</si>
  <si>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</si>
  <si>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</si>
  <si>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</si>
  <si>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</si>
  <si>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</si>
  <si>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</si>
  <si>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</si>
  <si>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</si>
  <si>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</si>
  <si>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</si>
  <si>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</si>
  <si>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</si>
  <si>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</si>
  <si>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</si>
  <si>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</si>
  <si>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</si>
  <si>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</si>
  <si>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</si>
  <si>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</si>
  <si>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</si>
  <si>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</si>
  <si>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</si>
  <si>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</si>
  <si>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</si>
  <si>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</si>
  <si>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</si>
  <si>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</si>
  <si>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</si>
  <si>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</si>
  <si>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</si>
  <si>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</si>
  <si>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</si>
  <si>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</si>
  <si>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</si>
  <si>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</si>
  <si>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</si>
  <si>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</si>
  <si>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</si>
  <si>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</si>
  <si>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</si>
  <si>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</si>
  <si>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</si>
  <si>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</si>
  <si>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</si>
  <si>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</si>
  <si>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</si>
  <si>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</si>
  <si>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</si>
  <si>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</si>
  <si>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</si>
  <si>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</si>
  <si>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</si>
  <si>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</si>
  <si>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</si>
  <si>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</si>
  <si>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</si>
  <si>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</si>
  <si>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</si>
  <si>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</si>
  <si>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</si>
  <si>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</si>
  <si>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</si>
  <si>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</si>
  <si>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</si>
  <si>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</si>
  <si>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</si>
  <si>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</si>
  <si>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</si>
  <si>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</si>
  <si>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</si>
  <si>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</si>
  <si>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</si>
  <si>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</si>
  <si>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</si>
  <si>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</si>
  <si>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</si>
  <si>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</si>
  <si>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</si>
  <si>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</si>
  <si>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</si>
  <si>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</si>
  <si>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</si>
  <si>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</si>
  <si>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</si>
  <si>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</si>
  <si>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</si>
  <si>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</si>
  <si>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</si>
  <si>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</si>
  <si>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</si>
  <si>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</si>
  <si>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</si>
  <si>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</si>
  <si>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</si>
  <si>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</si>
  <si>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</si>
  <si>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</si>
  <si>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</si>
  <si>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</si>
  <si>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</si>
  <si>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</si>
  <si>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</si>
  <si>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</si>
  <si>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</si>
  <si>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</si>
  <si>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</si>
  <si>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</si>
  <si>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</si>
  <si>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</si>
  <si>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</si>
  <si>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</si>
  <si>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</si>
  <si>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</si>
  <si>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</si>
  <si>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</si>
  <si>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</si>
  <si>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</si>
  <si>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</si>
  <si>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</si>
  <si>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</si>
  <si>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</si>
  <si>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</si>
  <si>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</si>
  <si>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</si>
  <si>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</si>
  <si>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</si>
  <si>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</si>
  <si>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</si>
  <si>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</si>
  <si>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</si>
  <si>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</si>
  <si>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</si>
  <si>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</si>
  <si>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</si>
  <si>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</si>
  <si>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</si>
  <si>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</si>
  <si>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</si>
  <si>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</si>
  <si>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</si>
  <si>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</si>
  <si>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</si>
  <si>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</si>
  <si>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</si>
  <si>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</si>
  <si>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</si>
  <si>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</si>
  <si>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</si>
  <si>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</si>
  <si>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</si>
  <si>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</si>
  <si>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</si>
  <si>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</si>
  <si>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</si>
  <si>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</si>
  <si>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</si>
  <si>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</si>
  <si>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</si>
  <si>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</si>
  <si>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</si>
  <si>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</si>
  <si>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</si>
  <si>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</si>
  <si>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</si>
  <si>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</si>
  <si>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</si>
  <si>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</si>
  <si>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</si>
  <si>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</si>
  <si>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</si>
  <si>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</si>
  <si>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</si>
  <si>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</si>
  <si>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</si>
  <si>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</si>
  <si>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</si>
  <si>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</si>
  <si>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</si>
  <si>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</si>
  <si>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</si>
  <si>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</si>
  <si>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</si>
  <si>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</si>
  <si>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</si>
  <si>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</si>
  <si>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</si>
  <si>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</si>
  <si>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</si>
  <si>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</si>
  <si>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</si>
  <si>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</si>
  <si>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</si>
  <si>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</si>
  <si>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</si>
  <si>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</si>
  <si>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</si>
  <si>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</si>
  <si>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</si>
  <si>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</si>
  <si>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</si>
  <si>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</si>
  <si>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</si>
  <si>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</si>
  <si>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</si>
  <si>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</si>
  <si>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</si>
  <si>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</si>
  <si>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</si>
  <si>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</si>
  <si>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</si>
  <si>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</si>
  <si>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</si>
  <si>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</si>
  <si>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</si>
  <si>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</si>
  <si>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</si>
  <si>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</si>
  <si>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</si>
  <si>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</si>
  <si>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</si>
  <si>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</si>
  <si>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</si>
  <si>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</si>
  <si>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</si>
  <si>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</si>
  <si>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</si>
  <si>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</si>
  <si>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</si>
  <si>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</si>
  <si>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</si>
  <si>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</si>
  <si>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</si>
  <si>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</si>
  <si>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</si>
  <si>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</si>
  <si>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</si>
  <si>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</si>
  <si>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</si>
  <si>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</si>
  <si>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</si>
  <si>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</si>
  <si>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</si>
  <si>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</si>
  <si>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</si>
  <si>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</si>
  <si>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</si>
  <si>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</si>
  <si>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</si>
  <si>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</si>
  <si>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</si>
  <si>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</si>
  <si>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</si>
  <si>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</si>
  <si>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</si>
  <si>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</si>
  <si>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</si>
  <si>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</si>
  <si>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</si>
  <si>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</si>
  <si>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</si>
  <si>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</si>
  <si>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</si>
  <si>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</si>
  <si>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</si>
  <si>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</si>
  <si>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</si>
  <si>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</si>
  <si>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</si>
  <si>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</si>
  <si>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</si>
  <si>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</si>
  <si>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</si>
  <si>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</si>
  <si>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</si>
  <si>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</si>
  <si>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</si>
  <si>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</si>
  <si>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</si>
  <si>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</si>
  <si>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</si>
  <si>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</si>
  <si>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</si>
  <si>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</si>
  <si>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</si>
  <si>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</si>
  <si>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</si>
  <si>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</si>
  <si>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</si>
  <si>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</si>
  <si>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</si>
  <si>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</si>
  <si>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</si>
  <si>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</si>
  <si>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</si>
  <si>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</si>
  <si>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</si>
  <si>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</si>
  <si>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</si>
  <si>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</si>
  <si>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</si>
  <si>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</si>
  <si>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</si>
  <si>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</si>
  <si>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</si>
  <si>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</si>
  <si>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</si>
  <si>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</si>
  <si>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</si>
  <si>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</si>
  <si>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</si>
  <si>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</si>
  <si>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</si>
  <si>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</si>
  <si>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</si>
  <si>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</si>
  <si>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</si>
  <si>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</si>
  <si>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</si>
  <si>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</si>
  <si>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</si>
  <si>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</si>
  <si>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</si>
  <si>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</si>
  <si>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</si>
  <si>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</si>
  <si>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</si>
  <si>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</si>
  <si>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</si>
  <si>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</si>
  <si>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</si>
  <si>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</si>
  <si>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</si>
  <si>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</si>
  <si>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</si>
  <si>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</si>
  <si>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</si>
  <si>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</si>
  <si>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</si>
  <si>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</si>
  <si>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</si>
  <si>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</si>
  <si>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</si>
  <si>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</si>
  <si>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</si>
  <si>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</si>
  <si>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</si>
  <si>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</si>
  <si>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</si>
  <si>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</si>
  <si>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</si>
  <si>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</si>
  <si>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</si>
  <si>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</si>
  <si>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</si>
  <si>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</si>
  <si>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</si>
  <si>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</si>
  <si>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</si>
  <si>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</si>
  <si>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</si>
  <si>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</si>
  <si>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</si>
  <si>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</si>
  <si>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</si>
  <si>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</si>
  <si>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</si>
  <si>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</si>
  <si>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</si>
  <si>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</si>
  <si>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</si>
  <si>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</si>
  <si>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</si>
  <si>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</si>
  <si>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</si>
  <si>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</si>
  <si>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</si>
  <si>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</si>
  <si>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</si>
  <si>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</si>
  <si>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</si>
  <si>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</si>
  <si>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</si>
  <si>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</si>
  <si>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</si>
  <si>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</si>
  <si>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</si>
  <si>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</si>
  <si>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</si>
  <si>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</si>
  <si>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</si>
  <si>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</si>
  <si>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</si>
  <si>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</si>
  <si>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</si>
  <si>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</si>
  <si>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</si>
  <si>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</si>
  <si>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</si>
  <si>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</si>
  <si>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</si>
  <si>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</si>
  <si>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</si>
  <si>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</si>
  <si>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</si>
  <si>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</si>
  <si>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</si>
  <si>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</si>
  <si>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</si>
  <si>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</si>
  <si>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</si>
  <si>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</si>
  <si>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</si>
  <si>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</si>
  <si>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</si>
  <si>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</si>
  <si>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</si>
  <si>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</si>
  <si>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</si>
  <si>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</si>
  <si>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</si>
  <si>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</si>
  <si>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</si>
  <si>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</si>
  <si>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</si>
  <si>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</si>
  <si>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</si>
  <si>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</si>
  <si>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</si>
  <si>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</si>
  <si>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</si>
  <si>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</si>
  <si>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</si>
  <si>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</si>
  <si>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</si>
  <si>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</si>
  <si>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</si>
  <si>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</si>
  <si>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</si>
  <si>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</si>
  <si>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</si>
  <si>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</si>
  <si>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</si>
  <si>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</si>
  <si>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</si>
  <si>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</si>
  <si>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</si>
  <si>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</si>
  <si>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</si>
  <si>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</si>
  <si>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</si>
  <si>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</si>
  <si>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</si>
  <si>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</si>
  <si>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</si>
  <si>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</si>
  <si>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</si>
  <si>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</si>
  <si>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</si>
  <si>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</si>
  <si>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</si>
  <si>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</si>
  <si>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</si>
  <si>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</si>
  <si>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</si>
  <si>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</si>
  <si>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</si>
  <si>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</si>
  <si>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</si>
  <si>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</si>
  <si>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</si>
  <si>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</si>
  <si>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</si>
  <si>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</si>
  <si>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</si>
  <si>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</si>
  <si>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</si>
  <si>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</si>
  <si>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</si>
  <si>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</si>
  <si>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</si>
  <si>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</si>
  <si>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</si>
  <si>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</si>
  <si>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</si>
  <si>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</si>
  <si>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</si>
  <si>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</si>
  <si>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</si>
  <si>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</si>
  <si>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</si>
  <si>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</si>
  <si>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</si>
  <si>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</si>
  <si>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</si>
  <si>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</si>
  <si>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</si>
  <si>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</si>
  <si>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</si>
  <si>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</si>
  <si>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</si>
  <si>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</si>
  <si>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</si>
  <si>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</si>
  <si>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</si>
  <si>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</si>
  <si>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</si>
  <si>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</si>
  <si>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</si>
  <si>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</si>
  <si>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</si>
  <si>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</si>
  <si>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</si>
  <si>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</si>
  <si>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</si>
  <si>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</si>
  <si>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</si>
  <si>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</si>
  <si>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</si>
  <si>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</si>
  <si>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</si>
  <si>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</si>
  <si>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</si>
  <si>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</si>
  <si>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</si>
  <si>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</si>
  <si>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</si>
  <si>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</si>
  <si>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</si>
  <si>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</si>
  <si>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</si>
  <si>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</si>
  <si>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</si>
  <si>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</si>
  <si>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</si>
  <si>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</si>
  <si>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</si>
  <si>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</si>
  <si>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</si>
  <si>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</si>
  <si>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</si>
  <si>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</si>
  <si>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</si>
  <si>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</si>
  <si>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</si>
  <si>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</si>
  <si>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</si>
  <si>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</si>
  <si>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</si>
  <si>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</si>
  <si>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</si>
  <si>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</si>
  <si>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</si>
  <si>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</si>
  <si>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</si>
  <si>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</si>
  <si>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</si>
  <si>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</si>
  <si>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</si>
  <si>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</si>
  <si>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</si>
  <si>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</si>
  <si>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</si>
  <si>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</si>
  <si>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</si>
  <si>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</si>
  <si>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</si>
  <si>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</si>
  <si>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</si>
  <si>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</si>
  <si>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</si>
  <si>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</si>
  <si>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</si>
  <si>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</si>
  <si>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</si>
  <si>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</si>
  <si>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</si>
  <si>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</si>
  <si>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</si>
  <si>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</si>
  <si>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</si>
  <si>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</si>
  <si>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</si>
  <si>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</si>
  <si>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</si>
  <si>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</si>
  <si>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</si>
  <si>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</si>
  <si>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</si>
  <si>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</si>
  <si>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</si>
  <si>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</si>
  <si>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</si>
  <si>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</si>
  <si>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</si>
  <si>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</si>
  <si>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</si>
  <si>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</si>
  <si>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</si>
  <si>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</si>
  <si>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</si>
  <si>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</si>
  <si>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</si>
  <si>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</si>
  <si>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</si>
  <si>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</si>
  <si>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</si>
  <si>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</si>
  <si>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</si>
  <si>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</si>
  <si>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</si>
  <si>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</si>
  <si>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</si>
  <si>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</si>
  <si>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</si>
  <si>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</si>
  <si>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</si>
  <si>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</si>
  <si>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</si>
  <si>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</si>
  <si>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</si>
  <si>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</si>
  <si>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</si>
  <si>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</si>
  <si>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</si>
  <si>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</si>
  <si>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</si>
  <si>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</si>
  <si>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</si>
  <si>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</si>
  <si>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</si>
  <si>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</si>
  <si>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</si>
  <si>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</si>
  <si>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</si>
  <si>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</si>
  <si>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</si>
  <si>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</si>
  <si>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</si>
  <si>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</si>
  <si>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</si>
  <si>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</si>
  <si>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</si>
  <si>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</si>
  <si>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</si>
  <si>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</si>
  <si>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</si>
  <si>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</si>
  <si>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</si>
  <si>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</si>
  <si>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</si>
  <si>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</si>
  <si>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</si>
  <si>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</si>
  <si>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</si>
  <si>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</si>
  <si>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</si>
  <si>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</si>
  <si>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</si>
  <si>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</si>
  <si>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</si>
  <si>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</si>
  <si>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</si>
  <si>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</si>
  <si>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</si>
  <si>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</si>
  <si>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</si>
  <si>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</si>
  <si>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</si>
  <si>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</si>
  <si>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</si>
  <si>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</si>
  <si>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</si>
  <si>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</si>
  <si>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</si>
  <si>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</si>
  <si>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</si>
  <si>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</si>
  <si>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</si>
  <si>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</si>
  <si>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</si>
  <si>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</si>
  <si>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</si>
  <si>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</si>
  <si>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</si>
  <si>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</si>
  <si>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</si>
  <si>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</si>
  <si>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</si>
  <si>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</si>
  <si>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</si>
  <si>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</si>
  <si>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</si>
  <si>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</si>
  <si>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</si>
  <si>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</si>
  <si>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</si>
  <si>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</si>
  <si>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</si>
  <si>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</si>
  <si>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</si>
  <si>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</si>
  <si>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</si>
  <si>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</si>
  <si>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</si>
  <si>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</si>
  <si>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</si>
  <si>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</si>
  <si>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</si>
  <si>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</si>
  <si>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</si>
  <si>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</si>
  <si>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</si>
  <si>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</si>
  <si>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</si>
  <si>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</si>
  <si>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</si>
  <si>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</si>
  <si>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</si>
  <si>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</si>
  <si>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</si>
  <si>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</si>
  <si>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</si>
  <si>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</si>
  <si>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</si>
  <si>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</si>
  <si>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</si>
  <si>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</si>
  <si>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</si>
  <si>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</si>
  <si>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</si>
  <si>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</si>
  <si>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</si>
  <si>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</si>
  <si>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</si>
  <si>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</si>
  <si>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</si>
  <si>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</si>
  <si>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</si>
  <si>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</si>
  <si>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</si>
  <si>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</si>
  <si>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</si>
  <si>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</si>
  <si>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</si>
  <si>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</si>
  <si>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</si>
  <si>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</si>
  <si>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</si>
  <si>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</si>
  <si>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</si>
  <si>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</si>
  <si>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</si>
  <si>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</si>
  <si>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</si>
  <si>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</si>
  <si>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</si>
  <si>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</si>
  <si>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</si>
  <si>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</si>
  <si>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</si>
  <si>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</si>
  <si>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</si>
  <si>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</si>
  <si>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</si>
  <si>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</si>
  <si>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</si>
  <si>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</si>
  <si>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</si>
  <si>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</si>
  <si>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</si>
  <si>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</si>
  <si>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</si>
  <si>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</si>
  <si>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</si>
  <si>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</si>
  <si>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</si>
  <si>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</si>
  <si>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</si>
  <si>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</si>
  <si>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</si>
  <si>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</si>
  <si>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</si>
  <si>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</si>
  <si>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</si>
  <si>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</si>
  <si>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</si>
  <si>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</si>
  <si>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</si>
  <si>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</si>
  <si>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</si>
  <si>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</si>
  <si>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</si>
  <si>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</si>
  <si>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</si>
  <si>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</si>
  <si>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</si>
  <si>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</si>
  <si>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</si>
  <si>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</si>
  <si>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</si>
  <si>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</si>
  <si>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</si>
  <si>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</si>
  <si>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</si>
  <si>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</si>
  <si>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</si>
  <si>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</si>
  <si>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</si>
  <si>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</si>
  <si>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</si>
  <si>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</si>
  <si>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</si>
  <si>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</si>
  <si>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</si>
  <si>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</si>
  <si>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</si>
  <si>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</si>
  <si>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</si>
  <si>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</si>
  <si>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</si>
  <si>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</si>
  <si>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</si>
  <si>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</si>
  <si>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</si>
  <si>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</si>
  <si>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</si>
  <si>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</si>
  <si>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</si>
  <si>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</si>
  <si>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</si>
  <si>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</si>
  <si>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</si>
  <si>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</si>
  <si>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</si>
  <si>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</si>
  <si>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</si>
  <si>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</si>
  <si>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</si>
  <si>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</si>
  <si>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</si>
  <si>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</si>
  <si>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</si>
  <si>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</si>
  <si>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</si>
  <si>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</si>
  <si>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</si>
  <si>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</si>
  <si>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</si>
  <si>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</si>
  <si>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</si>
  <si>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</si>
  <si>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</si>
  <si>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</si>
  <si>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</si>
  <si>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</si>
  <si>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</si>
  <si>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</si>
  <si>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</si>
  <si>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</si>
  <si>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</si>
  <si>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</si>
  <si>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</si>
  <si>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</si>
  <si>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</si>
  <si>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</si>
  <si>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</si>
  <si>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</si>
  <si>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</si>
  <si>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</si>
  <si>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</si>
  <si>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</si>
  <si>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</si>
  <si>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</si>
  <si>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</si>
  <si>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</si>
  <si>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</si>
  <si>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</si>
  <si>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</si>
  <si>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</si>
  <si>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</si>
  <si>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</si>
  <si>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</si>
  <si>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</si>
  <si>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</si>
  <si>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</si>
  <si>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</si>
  <si>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</si>
  <si>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</si>
  <si>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</si>
  <si>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</si>
  <si>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</si>
  <si>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</si>
  <si>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</si>
  <si>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</si>
  <si>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</si>
  <si>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</si>
  <si>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</si>
  <si>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</si>
  <si>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</si>
  <si>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</si>
  <si>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</si>
  <si>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</si>
  <si>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</si>
  <si>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</si>
  <si>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</si>
  <si>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</si>
  <si>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</si>
  <si>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</si>
  <si>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</si>
  <si>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</si>
  <si>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</si>
  <si>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</si>
  <si>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</si>
  <si>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</si>
  <si>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</si>
  <si>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</si>
  <si>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</si>
  <si>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</si>
  <si>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</si>
  <si>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</si>
  <si>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</si>
  <si>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</si>
  <si>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</si>
  <si>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</si>
  <si>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</si>
  <si>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</si>
  <si>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</si>
  <si>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</si>
  <si>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</si>
  <si>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</si>
  <si>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</si>
  <si>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</si>
  <si>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</si>
  <si>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</si>
  <si>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</si>
  <si>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</si>
  <si>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</si>
  <si>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</si>
  <si>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</si>
  <si>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</si>
  <si>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</si>
  <si>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</si>
  <si>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</si>
  <si>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</si>
  <si>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</si>
  <si>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</si>
  <si>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</si>
  <si>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</si>
  <si>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</si>
  <si>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</si>
  <si>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</si>
  <si>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</si>
  <si>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</si>
  <si>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</si>
  <si>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</si>
  <si>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</si>
  <si>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</si>
  <si>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</si>
  <si>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</si>
  <si>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</si>
  <si>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</si>
  <si>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</si>
  <si>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</si>
  <si>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</si>
  <si>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</si>
  <si>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</si>
  <si>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</si>
  <si>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</si>
  <si>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</si>
  <si>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</si>
  <si>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</si>
  <si>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</si>
  <si>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</si>
  <si>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</si>
  <si>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</si>
  <si>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</si>
  <si>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</si>
  <si>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</si>
  <si>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</si>
  <si>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</si>
  <si>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</si>
  <si>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</si>
  <si>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</si>
  <si>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</si>
  <si>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</si>
  <si>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</si>
  <si>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</si>
  <si>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</si>
  <si>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</si>
  <si>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</si>
  <si>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</si>
  <si>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</si>
  <si>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</si>
  <si>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</si>
  <si>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</si>
  <si>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</si>
  <si>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</si>
  <si>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</si>
  <si>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</si>
  <si>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</si>
  <si>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</si>
  <si>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</si>
  <si>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</si>
  <si>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</si>
  <si>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</si>
  <si>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</si>
  <si>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</si>
  <si>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</si>
  <si>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</si>
  <si>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</si>
  <si>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</si>
  <si>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</si>
  <si>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</si>
  <si>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</si>
  <si>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</si>
  <si>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</si>
  <si>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</si>
  <si>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</si>
  <si>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</si>
  <si>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</si>
  <si>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</si>
  <si>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</si>
  <si>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</si>
  <si>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</si>
  <si>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</si>
  <si>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</si>
  <si>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</si>
  <si>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</si>
  <si>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</si>
  <si>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</si>
  <si>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</si>
  <si>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</si>
  <si>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</si>
  <si>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</si>
  <si>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</si>
  <si>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</si>
  <si>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</si>
  <si>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</si>
  <si>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</si>
  <si>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</si>
  <si>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</si>
  <si>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</si>
  <si>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</si>
  <si>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</si>
  <si>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</si>
  <si>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</si>
  <si>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</si>
  <si>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</si>
  <si>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</si>
  <si>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</si>
  <si>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</si>
  <si>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</si>
  <si>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</si>
  <si>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</si>
  <si>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</si>
  <si>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</si>
  <si>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</si>
  <si>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</si>
  <si>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</si>
  <si>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</si>
  <si>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</si>
  <si>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</si>
  <si>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</si>
  <si>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</si>
  <si>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</si>
  <si>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</si>
  <si>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</si>
  <si>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</si>
  <si>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</si>
  <si>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</si>
  <si>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</si>
  <si>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</si>
  <si>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</si>
  <si>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</si>
  <si>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</si>
  <si>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</si>
  <si>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</si>
  <si>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</si>
  <si>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</si>
  <si>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</si>
  <si>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</si>
  <si>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</si>
  <si>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</si>
  <si>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</si>
  <si>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</si>
  <si>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</si>
  <si>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</si>
  <si>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</si>
  <si>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</si>
  <si>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</si>
  <si>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</si>
  <si>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</si>
  <si>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</si>
  <si>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</si>
  <si>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</si>
  <si>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</si>
  <si>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</si>
  <si>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</si>
  <si>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</si>
  <si>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</si>
  <si>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</si>
  <si>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</si>
  <si>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</si>
  <si>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</si>
  <si>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</si>
  <si>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</si>
  <si>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</si>
  <si>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</si>
  <si>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</si>
  <si>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</si>
  <si>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</si>
  <si>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</si>
  <si>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</si>
  <si>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</si>
  <si>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</si>
  <si>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</si>
  <si>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</si>
  <si>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</si>
  <si>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</si>
  <si>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</si>
  <si>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</si>
  <si>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</si>
  <si>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</si>
  <si>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</si>
  <si>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</si>
  <si>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</si>
  <si>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</si>
  <si>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</si>
  <si>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</si>
  <si>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</si>
  <si>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</si>
  <si>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</si>
  <si>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</si>
  <si>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</si>
  <si>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</si>
  <si>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</si>
  <si>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</si>
  <si>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</si>
  <si>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</si>
  <si>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</si>
  <si>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</si>
  <si>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</si>
  <si>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</si>
  <si>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</si>
  <si>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</si>
  <si>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</si>
  <si>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</si>
  <si>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</si>
  <si>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</si>
  <si>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</si>
  <si>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</si>
  <si>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</si>
  <si>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</si>
  <si>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</si>
  <si>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</si>
  <si>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</si>
  <si>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</si>
  <si>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</si>
  <si>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</si>
  <si>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</si>
  <si>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</si>
  <si>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</si>
  <si>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</si>
  <si>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</si>
  <si>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</si>
  <si>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</si>
  <si>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</si>
  <si>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</si>
  <si>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</si>
  <si>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</si>
  <si>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</si>
  <si>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</si>
  <si>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r>
      <rPr>
        <b/>
        <sz val="14"/>
        <rFont val="Calibri"/>
        <family val="2"/>
        <scheme val="minor"/>
      </rPr>
      <t xml:space="preserve">Gabriela Jorquiera, Terracon Consultants, Inc.:  </t>
    </r>
    <r>
      <rPr>
        <sz val="14"/>
        <rFont val="Calibri"/>
        <family val="2"/>
        <scheme val="minor"/>
      </rPr>
      <t>45-1014 Kamehameha Highway, Kaneohe, HI</t>
    </r>
  </si>
  <si>
    <t>45-1016 Kamehameha Highway, Kaneohe, HI</t>
  </si>
  <si>
    <t>45-1018 Kamehameha Highway, Kaneohe, HI</t>
  </si>
  <si>
    <t>45-1020 Kamehameha Highway, Kaneohe, HI</t>
  </si>
  <si>
    <t>45-1022 Kamehameha Highway, Kaneohe, HI</t>
  </si>
  <si>
    <t>45-1024 Kamehameha Highway, Kaneohe, HI</t>
  </si>
  <si>
    <t>45-1026 Kamehameha Highway, Kaneohe, HI</t>
  </si>
  <si>
    <r>
      <rPr>
        <b/>
        <sz val="14"/>
        <rFont val="Calibri"/>
        <family val="2"/>
        <scheme val="minor"/>
      </rPr>
      <t xml:space="preserve">Gabriela Jorquiera, Terracon Consultants, Inc.:  </t>
    </r>
    <r>
      <rPr>
        <sz val="14"/>
        <rFont val="Calibri"/>
        <family val="2"/>
        <scheme val="minor"/>
      </rPr>
      <t>45-1029 Kamehameha Highway, Kaneohe, HI</t>
    </r>
  </si>
  <si>
    <t>45-1039 Kamehameha Highway, Kaneohe, HI</t>
  </si>
  <si>
    <t>45-1021 Kamehameha Highway, Kaneohe, HI</t>
  </si>
  <si>
    <t>45-1002 Kamehameha Highway, Kaneohe, HI</t>
  </si>
  <si>
    <r>
      <rPr>
        <b/>
        <sz val="14"/>
        <rFont val="Calibri"/>
        <family val="2"/>
        <scheme val="minor"/>
      </rPr>
      <t xml:space="preserve">Alethea Ramos, AECOM:  </t>
    </r>
    <r>
      <rPr>
        <sz val="14"/>
        <rFont val="Calibri"/>
        <family val="2"/>
        <scheme val="minor"/>
      </rPr>
      <t>Aloha Island Mini Mart Waipio Gentry, 94-826 Ukee Street, TMK 941150430000</t>
    </r>
  </si>
  <si>
    <t>Texaco - Palisades Mini Mart, LLC, 2321-A Auhuhu Street, TMK 970930100000</t>
  </si>
  <si>
    <t>Steven's Super Service, Inc., 98-360 Kamehameha Highway, TMK 980180240000</t>
  </si>
  <si>
    <t>Aiea Shell, 99-170 Moanalua Road, TMK 990380010000</t>
  </si>
  <si>
    <t>Aloha Island Mini Mart King Street, 1860 North King Street, TMK 130050320000</t>
  </si>
  <si>
    <t>Property 64 Warehouse, 609 Waiakamilo Road, TMK 150220080000</t>
  </si>
  <si>
    <r>
      <rPr>
        <b/>
        <sz val="14"/>
        <rFont val="Calibri"/>
        <family val="2"/>
        <scheme val="minor"/>
      </rPr>
      <t xml:space="preserve">Alethea Ramos, AECOM:  </t>
    </r>
    <r>
      <rPr>
        <sz val="14"/>
        <rFont val="Calibri"/>
        <family val="2"/>
        <scheme val="minor"/>
      </rPr>
      <t>Honolulu Police Department, 801 South Beretania Street, TMKs 210420110000, 2104201100001, 210420110002, 210420110003</t>
    </r>
  </si>
  <si>
    <t>Aloha Island Mini Mart Vineyard, 215 South Vineyard Street, TMK 210180440000</t>
  </si>
  <si>
    <t>Cutter Motor Cars, Inc., 800 Ala Moana Boulevard, TMK 210560140000</t>
  </si>
  <si>
    <t>Beretania Pumping Station, 630 and 650 South Beretania Street, TMK 210360050000</t>
  </si>
  <si>
    <t>Davenroye Dry Cleaners, 1042 Kapahulu Avenue, TMK 27030059</t>
  </si>
  <si>
    <r>
      <rPr>
        <b/>
        <sz val="14"/>
        <rFont val="Calibri"/>
        <family val="2"/>
        <scheme val="minor"/>
      </rPr>
      <t xml:space="preserve">Alethea Ramos, AECOM:  </t>
    </r>
    <r>
      <rPr>
        <sz val="14"/>
        <rFont val="Calibri"/>
        <family val="2"/>
        <scheme val="minor"/>
      </rPr>
      <t>Aloha Island Mini Mart School Street, 1403 North School Street, TMK 116025047</t>
    </r>
  </si>
  <si>
    <t>76 City Square 7-11 #174, 1199 Dillingham Boulevard, TMKs 115020001, 115020002, 115020007, 115020020, 115020021, 115020022</t>
  </si>
  <si>
    <t>Punahou School - Physical Plant Office, 1601 Punahou Street, TMK 128018001</t>
  </si>
  <si>
    <t>Kaimuki Pumping Station, 2951 Harding Avenue, TMK 127030012</t>
  </si>
  <si>
    <t>Kalihi Pumping Station, 1381 North King Street, TMK 115003020</t>
  </si>
  <si>
    <t>Former Shell Service Station, 1029 Houghtailing Street, TMK 116003042</t>
  </si>
  <si>
    <r>
      <rPr>
        <b/>
        <sz val="14"/>
        <rFont val="Calibri"/>
        <family val="2"/>
        <scheme val="minor"/>
      </rPr>
      <t xml:space="preserve">Max Solmssen, Kaimana Environmental Solutions, LLC:  </t>
    </r>
    <r>
      <rPr>
        <sz val="14"/>
        <rFont val="Calibri"/>
        <family val="2"/>
        <scheme val="minor"/>
      </rPr>
      <t>18-1679 Volcano Road, Mountain View, HI</t>
    </r>
  </si>
  <si>
    <t>91-1761 Midway Road, Kapolei, HI</t>
  </si>
  <si>
    <t>91-1131 Independence Ave., Kapolei, HI</t>
  </si>
  <si>
    <t>1965 Bougainville Ave., Kapolei, HI</t>
  </si>
  <si>
    <r>
      <rPr>
        <b/>
        <sz val="14"/>
        <rFont val="Calibri"/>
        <family val="2"/>
        <scheme val="minor"/>
      </rPr>
      <t xml:space="preserve">Anna Reeves, Partner Engineering and Science:  </t>
    </r>
    <r>
      <rPr>
        <sz val="14"/>
        <rFont val="Calibri"/>
        <family val="2"/>
        <scheme val="minor"/>
      </rPr>
      <t>4960 Kapolei Parkway, Kapolei, HI</t>
    </r>
  </si>
  <si>
    <r>
      <rPr>
        <b/>
        <sz val="14"/>
        <rFont val="Calibri"/>
        <family val="2"/>
        <scheme val="minor"/>
      </rPr>
      <t xml:space="preserve">Devin Hassler, Trileaf Corporation:  </t>
    </r>
    <r>
      <rPr>
        <sz val="14"/>
        <rFont val="Calibri"/>
        <family val="2"/>
        <scheme val="minor"/>
      </rPr>
      <t>96-1276 Waihona Street, Pearl City, HI.</t>
    </r>
  </si>
  <si>
    <r>
      <rPr>
        <b/>
        <sz val="14"/>
        <rFont val="Calibri"/>
        <family val="2"/>
        <scheme val="minor"/>
      </rPr>
      <t xml:space="preserve">Muranaka Environmental Consultants, Inc.:  </t>
    </r>
    <r>
      <rPr>
        <sz val="14"/>
        <rFont val="Calibri"/>
        <family val="2"/>
        <scheme val="minor"/>
      </rPr>
      <t>Hocking Building, 2 North King Street, Honolulu, TMK 1-7-3-1:1</t>
    </r>
  </si>
  <si>
    <r>
      <rPr>
        <b/>
        <sz val="14"/>
        <rFont val="Calibri"/>
        <family val="2"/>
        <scheme val="minor"/>
      </rPr>
      <t xml:space="preserve">Shea Momohara, ENPRO Environmental:  </t>
    </r>
    <r>
      <rPr>
        <sz val="14"/>
        <rFont val="Calibri"/>
        <family val="2"/>
        <scheme val="minor"/>
      </rPr>
      <t>98-77 Kamehameha Highway, Aiea, HI</t>
    </r>
  </si>
  <si>
    <t>Energy Corridor Pipeline, TMK (1) 9-8-009:003</t>
  </si>
  <si>
    <t>Hickam POL ST15, Spill Site ST15, East of Kamehameha Highway &amp; Hekaha Street, Aiea, HI</t>
  </si>
  <si>
    <t>RK</t>
  </si>
  <si>
    <t>TB</t>
  </si>
  <si>
    <t>GH</t>
  </si>
  <si>
    <r>
      <rPr>
        <b/>
        <sz val="14"/>
        <rFont val="Calibri"/>
        <family val="2"/>
        <scheme val="minor"/>
      </rPr>
      <t xml:space="preserve">Michelle Gonsalves, Ford &amp; Associates:  </t>
    </r>
    <r>
      <rPr>
        <sz val="14"/>
        <rFont val="Calibri"/>
        <family val="2"/>
        <scheme val="minor"/>
      </rPr>
      <t>Bobo's Auto Service, 80 Ala Malama, Kaunakakai, 9-302217, Release 940187</t>
    </r>
  </si>
  <si>
    <t>TU</t>
  </si>
  <si>
    <t>Molokai Fish &amp; Dive, 53 Ala Malama Street, 9-303318, Release 980185</t>
  </si>
  <si>
    <r>
      <rPr>
        <b/>
        <sz val="14"/>
        <rFont val="Calibri"/>
        <family val="2"/>
        <scheme val="minor"/>
      </rPr>
      <t xml:space="preserve">Josh Barton, Partner Engineering and Science:  </t>
    </r>
    <r>
      <rPr>
        <sz val="14"/>
        <rFont val="Calibri"/>
        <family val="2"/>
        <scheme val="minor"/>
      </rPr>
      <t>Gas Station Property, 1342 North School Street</t>
    </r>
  </si>
  <si>
    <t>1601 Houghtailing Street, Honolulu</t>
  </si>
  <si>
    <t>1346 North School Street, Honolulu</t>
  </si>
  <si>
    <t>1344 North School Street, Honolulu</t>
  </si>
  <si>
    <t>1342 North School Street, Honolulu</t>
  </si>
  <si>
    <t>1340 North School Street, Honolulu</t>
  </si>
  <si>
    <t>1338 North School Street, Honolulu</t>
  </si>
  <si>
    <r>
      <rPr>
        <b/>
        <sz val="14"/>
        <rFont val="Calibri"/>
        <family val="2"/>
        <scheme val="minor"/>
      </rPr>
      <t xml:space="preserve">Josh Barton, Partner Engineering and Science:  </t>
    </r>
    <r>
      <rPr>
        <sz val="14"/>
        <rFont val="Calibri"/>
        <family val="2"/>
        <scheme val="minor"/>
      </rPr>
      <t>King Kleaners, 1059 12th avenue, Honolulu, 9-102882</t>
    </r>
  </si>
  <si>
    <r>
      <rPr>
        <b/>
        <sz val="14"/>
        <rFont val="Calibri"/>
        <family val="2"/>
        <scheme val="minor"/>
      </rPr>
      <t xml:space="preserve">Kristen Caskey, Environmental Risk Analysis:  </t>
    </r>
    <r>
      <rPr>
        <sz val="14"/>
        <rFont val="Calibri"/>
        <family val="2"/>
        <scheme val="minor"/>
      </rPr>
      <t>Cutter Motor Cars, Inc., 800 Ala Moana Boulevard.  Need LUST confirmed release.</t>
    </r>
  </si>
  <si>
    <r>
      <rPr>
        <b/>
        <sz val="14"/>
        <rFont val="Calibri"/>
        <family val="2"/>
        <scheme val="minor"/>
      </rPr>
      <t xml:space="preserve">Tim Swartz, Ford &amp; Associates, Inc.:  </t>
    </r>
    <r>
      <rPr>
        <sz val="14"/>
        <rFont val="Calibri"/>
        <family val="2"/>
        <scheme val="minor"/>
      </rPr>
      <t>Duke Pontin, 66-540 Kamehameha Highway, Haleiwa, 9-202483</t>
    </r>
  </si>
  <si>
    <r>
      <rPr>
        <b/>
        <sz val="14"/>
        <rFont val="Calibri"/>
        <family val="2"/>
        <scheme val="minor"/>
      </rPr>
      <t xml:space="preserve">Jeff King, Malama Environmental:  </t>
    </r>
    <r>
      <rPr>
        <sz val="14"/>
        <rFont val="Calibri"/>
        <family val="2"/>
        <scheme val="minor"/>
      </rPr>
      <t>16-701 Macadamia Road, Kea'au, HI., TMK (3) 1-6-001:026</t>
    </r>
  </si>
  <si>
    <r>
      <rPr>
        <b/>
        <sz val="14"/>
        <rFont val="Calibri"/>
        <family val="2"/>
        <scheme val="minor"/>
      </rPr>
      <t xml:space="preserve">Max Solmssen, Kaimana Environmental Solutions, LLC:  </t>
    </r>
    <r>
      <rPr>
        <sz val="14"/>
        <rFont val="Calibri"/>
        <family val="2"/>
        <scheme val="minor"/>
      </rPr>
      <t>TMK (1) 9-1-075:076 (no address), Kapolei, HI</t>
    </r>
  </si>
  <si>
    <r>
      <rPr>
        <b/>
        <sz val="14"/>
        <rFont val="Calibri"/>
        <family val="2"/>
        <scheme val="minor"/>
      </rPr>
      <t xml:space="preserve">Galen Ciszek, ENPRO:  </t>
    </r>
    <r>
      <rPr>
        <sz val="14"/>
        <rFont val="Calibri"/>
        <family val="2"/>
        <scheme val="minor"/>
      </rPr>
      <t>TMK 220240330000, Lipoa Parkway, Kihei, HI (project site)</t>
    </r>
  </si>
  <si>
    <t>Silversword Golf Club, 1345 Piilani Highway, Kihei, HI</t>
  </si>
  <si>
    <t>Elleair Golf Club, 1345 Piilani Highway, Kihei</t>
  </si>
  <si>
    <t>Maui County Kihei SPS5 (East Welakahao), North Kihei Road, Kihei, HI</t>
  </si>
  <si>
    <t>MECO Pad-Mount Transformer, 165 East Welakahao Road, Kihei, HI</t>
  </si>
  <si>
    <t>Hele Kihei Azeka #61073, 1279 South Kihei Road, Kihei, HI</t>
  </si>
  <si>
    <t>Kiehi Chevron, 1281 South Kihei Road, Kihei, HI</t>
  </si>
  <si>
    <t>Azeka Place 1 Shopping Center, 1280 South Kihei Road, Kihei, HI</t>
  </si>
  <si>
    <r>
      <rPr>
        <b/>
        <sz val="14"/>
        <rFont val="Calibri"/>
        <family val="2"/>
        <scheme val="minor"/>
      </rPr>
      <t xml:space="preserve">Wai Yi Ng / Sharon Mirikitani:  </t>
    </r>
    <r>
      <rPr>
        <sz val="14"/>
        <rFont val="Calibri"/>
        <family val="2"/>
        <scheme val="minor"/>
      </rPr>
      <t>New City Shell, 94-380 Pupupani St., 9-201029</t>
    </r>
  </si>
  <si>
    <t>American Int. R.A.C., 2880 Ualena St., 9-100789</t>
  </si>
  <si>
    <t>Steven's Super Service, 98-360 Kamehameha Hwy., 9-200782</t>
  </si>
  <si>
    <t>Property 64 Warehouse, 609 Waikamilo Rd., 9-103873</t>
  </si>
  <si>
    <r>
      <rPr>
        <b/>
        <sz val="14"/>
        <rFont val="Calibri"/>
        <family val="2"/>
        <scheme val="minor"/>
      </rPr>
      <t xml:space="preserve">Jennifer Aquino, Clay Chapman Iwamura Pulice &amp; Nervell:  </t>
    </r>
    <r>
      <rPr>
        <sz val="14"/>
        <rFont val="Calibri"/>
        <family val="2"/>
        <scheme val="minor"/>
      </rPr>
      <t>45-428 Kamehameha Highway, Kaneohe, HI., TMK (1) 4-5-036-081.  Information on the closure of a former service station and removal of the USTs.</t>
    </r>
  </si>
  <si>
    <r>
      <rPr>
        <b/>
        <sz val="14"/>
        <rFont val="Calibri"/>
        <family val="2"/>
        <scheme val="minor"/>
      </rPr>
      <t xml:space="preserve">Michael Hartman, Partner ESI:  </t>
    </r>
    <r>
      <rPr>
        <sz val="14"/>
        <rFont val="Calibri"/>
        <family val="2"/>
        <scheme val="minor"/>
      </rPr>
      <t>98-201 Kamehameha Highway, Aiea, HI., Parcel ID 980150440000</t>
    </r>
  </si>
  <si>
    <r>
      <rPr>
        <b/>
        <sz val="14"/>
        <rFont val="Calibri"/>
        <family val="2"/>
        <scheme val="minor"/>
      </rPr>
      <t xml:space="preserve">Michael Hartman, Partner ESI:  </t>
    </r>
    <r>
      <rPr>
        <sz val="14"/>
        <rFont val="Calibri"/>
        <family val="2"/>
        <scheme val="minor"/>
      </rPr>
      <t>98-199 Kamehameha Highway, Aiea, HI., Parcel ID 980150450000</t>
    </r>
  </si>
  <si>
    <r>
      <rPr>
        <b/>
        <sz val="14"/>
        <rFont val="Calibri"/>
        <family val="2"/>
        <scheme val="minor"/>
      </rPr>
      <t xml:space="preserve">Michael Hartman, Partner ESI:  </t>
    </r>
    <r>
      <rPr>
        <sz val="14"/>
        <rFont val="Calibri"/>
        <family val="2"/>
        <scheme val="minor"/>
      </rPr>
      <t>98-199 Kamehameha Highway, Aiea, HI., Parcel ID 980140070000</t>
    </r>
  </si>
  <si>
    <r>
      <rPr>
        <b/>
        <sz val="14"/>
        <rFont val="Calibri"/>
        <family val="2"/>
        <scheme val="minor"/>
      </rPr>
      <t xml:space="preserve">Michael Hartman, Partner ESI:  </t>
    </r>
    <r>
      <rPr>
        <sz val="14"/>
        <rFont val="Calibri"/>
        <family val="2"/>
        <scheme val="minor"/>
      </rPr>
      <t>98-159 Kamehameha Highway, Aiea, HI., Parcel ID 980140060000</t>
    </r>
  </si>
  <si>
    <r>
      <rPr>
        <b/>
        <sz val="14"/>
        <rFont val="Calibri"/>
        <family val="2"/>
        <scheme val="minor"/>
      </rPr>
      <t xml:space="preserve">Michael Hartman, Partner ESI:  </t>
    </r>
    <r>
      <rPr>
        <sz val="14"/>
        <rFont val="Calibri"/>
        <family val="2"/>
        <scheme val="minor"/>
      </rPr>
      <t>98-151 Lipoa Place, Aiea, HI., Parcel ID 980140030000</t>
    </r>
  </si>
  <si>
    <r>
      <rPr>
        <b/>
        <sz val="14"/>
        <rFont val="Calibri"/>
        <family val="2"/>
        <scheme val="minor"/>
      </rPr>
      <t xml:space="preserve">Michael Hartman, Partner ESI:  </t>
    </r>
    <r>
      <rPr>
        <sz val="14"/>
        <rFont val="Calibri"/>
        <family val="2"/>
        <scheme val="minor"/>
      </rPr>
      <t>1530 Haleukana Street, Lihue, HI., Parcel ID 330130240000</t>
    </r>
  </si>
  <si>
    <t>LO</t>
  </si>
  <si>
    <r>
      <rPr>
        <b/>
        <sz val="14"/>
        <rFont val="Calibri"/>
        <family val="2"/>
        <scheme val="minor"/>
      </rPr>
      <t xml:space="preserve">Matt Chellemi, Environmental Science International:  </t>
    </r>
    <r>
      <rPr>
        <sz val="14"/>
        <rFont val="Calibri"/>
        <family val="2"/>
        <scheme val="minor"/>
      </rPr>
      <t>Airport Group International, Inc., 9-100267</t>
    </r>
  </si>
  <si>
    <t>Standard Electric, Inc., 9-100318</t>
  </si>
  <si>
    <t>United Airlines, 9-100354</t>
  </si>
  <si>
    <r>
      <rPr>
        <b/>
        <sz val="14"/>
        <rFont val="Calibri"/>
        <family val="2"/>
        <scheme val="minor"/>
      </rPr>
      <t xml:space="preserve">Kara Jernigan, ERRG:  </t>
    </r>
    <r>
      <rPr>
        <sz val="14"/>
        <rFont val="Calibri"/>
        <family val="2"/>
        <scheme val="minor"/>
      </rPr>
      <t>Castner Substation, Building 480, Schofield Barracks, HI., (corner of Macomb Rd. and Leileihua Ave., TMK 770010010000).</t>
    </r>
  </si>
  <si>
    <t>Aloha Scuba (former Crystal Cleaners) - 1640 Wilikina Drive, Wahiawa, HI., TMK 730120100000.</t>
  </si>
  <si>
    <r>
      <rPr>
        <b/>
        <sz val="14"/>
        <rFont val="Calibri"/>
        <family val="2"/>
        <scheme val="minor"/>
      </rPr>
      <t xml:space="preserve">Jean Hebert, AquaTerre:  </t>
    </r>
    <r>
      <rPr>
        <sz val="14"/>
        <rFont val="Calibri"/>
        <family val="2"/>
        <scheme val="minor"/>
      </rPr>
      <t>Aala Shipping, 869 N. Nimitz Highway, Honolulu, leased by Rodney Tamamoto, property owned by DOT Harbors.</t>
    </r>
  </si>
  <si>
    <t>TN</t>
  </si>
  <si>
    <r>
      <rPr>
        <b/>
        <sz val="14"/>
        <rFont val="Calibri"/>
        <family val="2"/>
        <scheme val="minor"/>
      </rPr>
      <t xml:space="preserve">Kara jernigan, ERRG:  </t>
    </r>
    <r>
      <rPr>
        <sz val="14"/>
        <rFont val="Calibri"/>
        <family val="2"/>
        <scheme val="minor"/>
      </rPr>
      <t>Menoher Substation, Schofield Barracks, HI., Menoher Road, near Building 896, TMK 730120100000</t>
    </r>
  </si>
  <si>
    <t>Building 575, Wheeler Army Airfield, TMK 770010010000</t>
  </si>
  <si>
    <t>Building 303, Fort Shafter, TMK 110080050000</t>
  </si>
  <si>
    <t>Tripler Army Medical Center, Switching Stations A and B, Krukowski Rd., TMK 110120050000</t>
  </si>
  <si>
    <t>Schofield, South Range Substation South Range Road, TMK 730120100000</t>
  </si>
  <si>
    <t>Aliamanu Military Reservation Switching Station, TMK 110110010000</t>
  </si>
  <si>
    <t>LM</t>
  </si>
  <si>
    <r>
      <rPr>
        <b/>
        <sz val="14"/>
        <rFont val="Calibri"/>
        <family val="2"/>
        <scheme val="minor"/>
      </rPr>
      <t xml:space="preserve">Angie Peltier, Element Environmental, LLC:  </t>
    </r>
    <r>
      <rPr>
        <sz val="14"/>
        <rFont val="Calibri"/>
        <family val="2"/>
        <scheme val="minor"/>
      </rPr>
      <t>Hilo Harbor parcels owned by the State of Hawaii and managed by HDOT-HAR, TMK (2) 2-1-009; Parcels 001 (University of Hawaii)</t>
    </r>
  </si>
  <si>
    <t>002, 004 (60 Kuhio Street, sparks &amp; Boschetti, LLC)</t>
  </si>
  <si>
    <t>005 (2353 Pihonua Ave.)</t>
  </si>
  <si>
    <t>007 (99 Kuhio Street)</t>
  </si>
  <si>
    <t>012, 038, 039, 040 (100 Kuhio Street, State of Hawaii)</t>
  </si>
  <si>
    <t>041 (University of Hawaii, 1017 Kalanianaole Street)</t>
  </si>
  <si>
    <t>042 (leased by Aloha Petroleum, Ltd., 999 Kalanianaole St.)</t>
  </si>
  <si>
    <t>045, 046, 047 (99 Kuhio Street, State of Hawaii)</t>
  </si>
  <si>
    <t>049 (no associated address, Stat of Hawaii)</t>
  </si>
  <si>
    <t>059 (no associated address, State of Hawaii)</t>
  </si>
  <si>
    <t>060 (leased by Young Brothers)</t>
  </si>
  <si>
    <t>061 (leased by Young Brothers)</t>
  </si>
  <si>
    <t>065 (99 Kuhio Street, State of Hawaii)</t>
  </si>
  <si>
    <t>TMK (2) 2-1-007: Parcels 011, 019, 037 (577 Ocean View Drive)</t>
  </si>
  <si>
    <r>
      <rPr>
        <b/>
        <sz val="14"/>
        <rFont val="Calibri"/>
        <family val="2"/>
        <scheme val="minor"/>
      </rPr>
      <t xml:space="preserve">Michael Hartman:  </t>
    </r>
    <r>
      <rPr>
        <sz val="14"/>
        <rFont val="Calibri"/>
        <family val="2"/>
        <scheme val="minor"/>
      </rPr>
      <t>98-189 Kamehameha Highway, Aiea, HI., Parcel 980140070000</t>
    </r>
  </si>
  <si>
    <r>
      <rPr>
        <b/>
        <sz val="14"/>
        <rFont val="Calibri"/>
        <family val="2"/>
        <scheme val="minor"/>
      </rPr>
      <t xml:space="preserve">Galen Ciszek, ENPRO:  </t>
    </r>
    <r>
      <rPr>
        <sz val="14"/>
        <rFont val="Calibri"/>
        <family val="2"/>
        <scheme val="minor"/>
      </rPr>
      <t>3049 Ualena Street, Honolulu, HI (project site)</t>
    </r>
  </si>
  <si>
    <t>Systems Resources, 3049 Ualena Street, Honolulu, HI</t>
  </si>
  <si>
    <t>Thrifty Rent-A-Car, 3039 Ualena Street, Honolulu, HI</t>
  </si>
  <si>
    <t>Oahu Construction Co., Ltd., 3059 Ualena Street, Honolulu, HI</t>
  </si>
  <si>
    <t>Royal Hawaiian Movers, 3017 Ualena Street, Honolulu, HI</t>
  </si>
  <si>
    <t>Hawaii Industrial Service, Ltd., 3069 Ualena Street, Honolulu, HI</t>
  </si>
  <si>
    <r>
      <rPr>
        <b/>
        <sz val="14"/>
        <rFont val="Calibri"/>
        <family val="2"/>
        <scheme val="minor"/>
      </rPr>
      <t xml:space="preserve">Kristen Caskey, Environmental Risk Analysis:  </t>
    </r>
    <r>
      <rPr>
        <sz val="14"/>
        <rFont val="Calibri"/>
        <family val="2"/>
        <scheme val="minor"/>
      </rPr>
      <t>Davenroye Dry Cleaners, 1042 Kapahulu Ave., 9-101540</t>
    </r>
  </si>
  <si>
    <t>AIM Kapahulu, 1001 Kapahulu Avenue, 9-101175</t>
  </si>
  <si>
    <r>
      <rPr>
        <b/>
        <sz val="14"/>
        <rFont val="Calibri"/>
        <family val="2"/>
        <scheme val="minor"/>
      </rPr>
      <t xml:space="preserve">Tim Swartz, Ford &amp; Associates, Inc.:  </t>
    </r>
    <r>
      <rPr>
        <sz val="14"/>
        <rFont val="Calibri"/>
        <family val="2"/>
        <scheme val="minor"/>
      </rPr>
      <t>Ookala Radio Station, North Hilo on Mamalahoa Highway, Ookala, HI., 9-600591, R 960069</t>
    </r>
  </si>
  <si>
    <r>
      <rPr>
        <b/>
        <sz val="14"/>
        <rFont val="Calibri"/>
        <family val="2"/>
        <scheme val="minor"/>
      </rPr>
      <t xml:space="preserve">Krystin Albano, Myounghee Noh &amp; Associates:  </t>
    </r>
    <r>
      <rPr>
        <sz val="14"/>
        <rFont val="Calibri"/>
        <family val="2"/>
        <scheme val="minor"/>
      </rPr>
      <t>1300 Halona St., owner: Liliuokalani Trust, TMK (1) 1-6-004:003</t>
    </r>
  </si>
  <si>
    <t>1211 Makalapua Pl., owner: Fujioka, Hiroshi, Fujioka, Sachiko, TMK (1) 1-6-004:017</t>
  </si>
  <si>
    <t>1215 Makalapua Pl., owner Faylogna, Edwin R, Faylogna, Dominica V., TMK (1) 6-004:020</t>
  </si>
  <si>
    <t>1219 Makalapua Pl., owner: Li, Henry HX, Li, Wan P, TMK (1) 1-6-004:021</t>
  </si>
  <si>
    <t>1225 Makalapua Pl., owner: Huang, Miao Kuan, Chen, Rachel X., TMK (1) 1-6-004:022</t>
  </si>
  <si>
    <t>1229 Makalapua Pl., owner: Yuen, Gon Hoo, Yuen, Jennifer BQ, TMK (1) 1-6-004:023</t>
  </si>
  <si>
    <t>1233 Makalapua Pl., owner: Chong, Isabella V Trust, TMK (1) 1-6-004:024</t>
  </si>
  <si>
    <t>1239 Makalapua Pl., owner: Li, Wen Ying, Li, Guo Ming, TMK (1) 1-6-004:025</t>
  </si>
  <si>
    <t>1245 Makalapua Pl., owner: Ventula, Rose K Trust, TMK (1) 1-6-004:026</t>
  </si>
  <si>
    <t>1401 Houghtailing St., owner: Congregation of Christian Brother of Hawaii, Inc., TMK (1) 1-6-005:001</t>
  </si>
  <si>
    <t>1234 Kaauwai Pl., owner: Aguilar, Avelino B, Aguilar, Doris R, TMK (1) 1-6-004:037</t>
  </si>
  <si>
    <t>1224 Kaauwai Pl., owner: Zheng, Zhen Qui, Xiao, Qiqi, TMK (1) 1-6-004:038</t>
  </si>
  <si>
    <t>1220 Kaauwai Pl., owner: Lee, Cheong C, Lee, Judy ZM, TMK (1) 1-6-004:039</t>
  </si>
  <si>
    <t>1216 Kaauwai Pl., owner: Fong, Henry BL, Fong, Amy BS, Billins, Linda BN, TMK (1) 1-6-004:040</t>
  </si>
  <si>
    <t>1220 Halona St., owner: Kwai, Natalie MCL, Kwai, Roxanne HUL, Kwai, Royce AL, TMK (1) 1-6-004:002</t>
  </si>
  <si>
    <t>1045 Kama Ln., owner: Hawaii Kotohira Jinsha, TMK (1) 1-6-003:013</t>
  </si>
  <si>
    <t>1370 N King St., owner: BP Bishop Trust Estate, Lithia of Honolulu-F LLC, TMK (1) 1-6-003:043</t>
  </si>
  <si>
    <t>AIM School Street, 1403 N School St., 9-101198</t>
  </si>
  <si>
    <t>IES Retail Kapalama, 1402 N School St., 9-101237</t>
  </si>
  <si>
    <r>
      <rPr>
        <b/>
        <sz val="14"/>
        <rFont val="Calibri"/>
        <family val="2"/>
        <scheme val="minor"/>
      </rPr>
      <t xml:space="preserve">Song Min So:  </t>
    </r>
    <r>
      <rPr>
        <sz val="14"/>
        <rFont val="Calibri"/>
        <family val="2"/>
        <scheme val="minor"/>
      </rPr>
      <t>Inspection report for CDFA Fruit Fly Rearing Facility, 41-650 Waikupahanaha Street, Waimanalo, HI</t>
    </r>
  </si>
  <si>
    <r>
      <rPr>
        <b/>
        <sz val="14"/>
        <rFont val="Calibri"/>
        <family val="2"/>
        <scheme val="minor"/>
      </rPr>
      <t xml:space="preserve">Michael Clea, Malama Environmental:  </t>
    </r>
    <r>
      <rPr>
        <sz val="14"/>
        <rFont val="Calibri"/>
        <family val="2"/>
        <scheme val="minor"/>
      </rPr>
      <t>228 Hoohana Street, Kahului, HI., TMK (2) 3-7-012:078, current owner: JTB Hawaii, Inc. Fee Owner</t>
    </r>
  </si>
  <si>
    <r>
      <rPr>
        <b/>
        <sz val="14"/>
        <rFont val="Calibri"/>
        <family val="2"/>
        <scheme val="minor"/>
      </rPr>
      <t xml:space="preserve">Michael Clea, Malama Environmental:  </t>
    </r>
    <r>
      <rPr>
        <sz val="14"/>
        <rFont val="Calibri"/>
        <family val="2"/>
        <scheme val="minor"/>
      </rPr>
      <t>96-1110 Waihona St., Mililani, HI., TMK 9-6-004:024, current owner: BP Bishop Trust Estate Fee Owner</t>
    </r>
  </si>
  <si>
    <r>
      <rPr>
        <b/>
        <sz val="14"/>
        <rFont val="Calibri"/>
        <family val="2"/>
        <scheme val="minor"/>
      </rPr>
      <t xml:space="preserve">Kara Jernigan, ERRG:  </t>
    </r>
    <r>
      <rPr>
        <sz val="14"/>
        <rFont val="Calibri"/>
        <family val="2"/>
        <scheme val="minor"/>
      </rPr>
      <t>Tank 102-2, 102-3, 1, Wheeler Army Airfield, HI (TMK 77010010000)</t>
    </r>
  </si>
  <si>
    <t>Building 104 Tank 104-1, Wheeler Army Airfield, HI (TMK 77010010000)</t>
  </si>
  <si>
    <t>Transformer WAAF-27, Wheeler Army Airfield, 403 Haley Ave and 404 Haley Ave, Wahiawa, HI (TMK 77010010000)</t>
  </si>
  <si>
    <t>410 Olive avenue, Wahiawa, HI (TMK 730020350000)</t>
  </si>
  <si>
    <t>95 South Kamehameha Hwy., Wahiawa, HI (TMK 730020340000)</t>
  </si>
  <si>
    <r>
      <rPr>
        <b/>
        <sz val="14"/>
        <rFont val="Calibri"/>
        <family val="2"/>
        <scheme val="minor"/>
      </rPr>
      <t xml:space="preserve">Douglas Oringer, Ensolum, LLC:  </t>
    </r>
    <r>
      <rPr>
        <sz val="14"/>
        <rFont val="Calibri"/>
        <family val="2"/>
        <scheme val="minor"/>
      </rPr>
      <t>Island Top Soil, LLC, 85-443, 85-443A &amp; 85-443B Waianae Valley Road, Waianae, HI., TMK (1) 8-5-019-001, 004 &amp; 005 / TMK 8519-01, 04 &amp; 05</t>
    </r>
  </si>
  <si>
    <t>987 Queen Street, Honolulu, 9-103979, LUST 190004</t>
  </si>
  <si>
    <t>1001 Queen St., Honolulu, 9-103962, LUST 170011</t>
  </si>
  <si>
    <t>Ray's Auto Service, 959 Queen St., 9-102612, LUST 930065</t>
  </si>
  <si>
    <r>
      <rPr>
        <b/>
        <sz val="14"/>
        <rFont val="Calibri"/>
        <family val="2"/>
        <scheme val="minor"/>
      </rPr>
      <t xml:space="preserve">Robert Weber, EAC Pacific:  </t>
    </r>
    <r>
      <rPr>
        <sz val="14"/>
        <rFont val="Calibri"/>
        <family val="2"/>
        <scheme val="minor"/>
      </rPr>
      <t>Service Auto Machine Works, 518 Cummins Street, Honolulu, 9-103105, LUST 950133</t>
    </r>
  </si>
  <si>
    <r>
      <t xml:space="preserve">Muranaka Environmental Consultants, Inc.:  </t>
    </r>
    <r>
      <rPr>
        <sz val="14"/>
        <rFont val="Calibri"/>
        <family val="2"/>
        <scheme val="minor"/>
      </rPr>
      <t>1071 Yorktown Street, Kapolei, HI., TMK (1) 9-1-013-024</t>
    </r>
  </si>
  <si>
    <r>
      <rPr>
        <b/>
        <sz val="14"/>
        <rFont val="Calibri"/>
        <family val="2"/>
        <scheme val="minor"/>
      </rPr>
      <t xml:space="preserve">Josh Barton, Partner Engineering and Science:  </t>
    </r>
    <r>
      <rPr>
        <sz val="14"/>
        <rFont val="Calibri"/>
        <family val="2"/>
        <scheme val="minor"/>
      </rPr>
      <t>Gas Station , 75-5756 Kuakini Highway, Kailua-Kona, HI</t>
    </r>
  </si>
  <si>
    <r>
      <rPr>
        <b/>
        <sz val="14"/>
        <rFont val="Calibri"/>
        <family val="2"/>
        <scheme val="minor"/>
      </rPr>
      <t xml:space="preserve">Mary Spencer, EnviroServices:  </t>
    </r>
    <r>
      <rPr>
        <sz val="14"/>
        <rFont val="Calibri"/>
        <family val="2"/>
        <scheme val="minor"/>
      </rPr>
      <t>Beach Walk WWPS, 9-101975</t>
    </r>
  </si>
  <si>
    <t>King Kalakaua Plaza, 9-103235</t>
  </si>
  <si>
    <t>AIM Waikiki, 9-100328</t>
  </si>
  <si>
    <t>Miramar Hotel Hawaii, 9-101531</t>
  </si>
  <si>
    <t>Chevron 2002 Kalakaua, 9-101266</t>
  </si>
  <si>
    <t>Avis Rent-a-car System, Inc., 9-100173</t>
  </si>
  <si>
    <t>Moana surfrider Hotel, 9-102647</t>
  </si>
  <si>
    <t>King's Village Shopping Center, 9-103611</t>
  </si>
  <si>
    <t>ABC Store 21, 9-100728</t>
  </si>
  <si>
    <t>Fort Derussy Military Reservation, 9-103512</t>
  </si>
  <si>
    <t>Jimmy's Chevron Service, Inc., 9-101106</t>
  </si>
  <si>
    <t>Budget Rent-A-Car Systems, Inc. 2105, 9-100759/9-101527</t>
  </si>
  <si>
    <r>
      <rPr>
        <b/>
        <sz val="14"/>
        <rFont val="Calibri"/>
        <family val="2"/>
        <scheme val="minor"/>
      </rPr>
      <t xml:space="preserve">Gabrielle Sumner, Environmental Risk Analysis:  </t>
    </r>
    <r>
      <rPr>
        <sz val="14"/>
        <rFont val="Calibri"/>
        <family val="2"/>
        <scheme val="minor"/>
      </rPr>
      <t>Waimanalo Feed Supply, 41-1521 Lukanela St. (NFA)</t>
    </r>
  </si>
  <si>
    <t>Waimanalo Town Chevron, 41-1510 Kalanianaole Hwy. (NFA)</t>
  </si>
  <si>
    <t>Hele Waimanalo #101, 41-1517 Kalanianaole Hwy. (NFA)</t>
  </si>
  <si>
    <r>
      <rPr>
        <b/>
        <sz val="14"/>
        <rFont val="Calibri"/>
        <family val="2"/>
        <scheme val="minor"/>
      </rPr>
      <t xml:space="preserve">Susan Mayer, Tetra Tech:  </t>
    </r>
    <r>
      <rPr>
        <sz val="14"/>
        <rFont val="Calibri"/>
        <family val="2"/>
        <scheme val="minor"/>
      </rPr>
      <t>375 W Kuiaha Road, Haiku, HI., TMK (2) 7-031:024</t>
    </r>
  </si>
  <si>
    <r>
      <rPr>
        <b/>
        <sz val="14"/>
        <rFont val="Calibri"/>
        <family val="2"/>
        <scheme val="minor"/>
      </rPr>
      <t xml:space="preserve">Susan Mayer, Tetra Tech:  </t>
    </r>
    <r>
      <rPr>
        <sz val="14"/>
        <rFont val="Calibri"/>
        <family val="2"/>
        <scheme val="minor"/>
      </rPr>
      <t>155 Kapalulu Place, Honolulu, HI., TMK (1) 1-1-072:012</t>
    </r>
  </si>
  <si>
    <r>
      <rPr>
        <b/>
        <sz val="14"/>
        <rFont val="Calibri"/>
        <family val="2"/>
        <scheme val="minor"/>
      </rPr>
      <t xml:space="preserve">Caitlyn Seavey, Cretelligent:  </t>
    </r>
    <r>
      <rPr>
        <sz val="14"/>
        <rFont val="Calibri"/>
        <family val="2"/>
        <scheme val="minor"/>
      </rPr>
      <t>73-5628 Kaiakoili St., Kailua-Kona, HI</t>
    </r>
  </si>
  <si>
    <r>
      <rPr>
        <b/>
        <sz val="14"/>
        <rFont val="Calibri"/>
        <family val="2"/>
        <scheme val="minor"/>
      </rPr>
      <t xml:space="preserve">Allison Fraley, County of Kauai:  </t>
    </r>
    <r>
      <rPr>
        <sz val="14"/>
        <rFont val="Calibri"/>
        <family val="2"/>
        <scheme val="minor"/>
      </rPr>
      <t>copy of permit application associated with SWMP No. CO-0018-19.</t>
    </r>
  </si>
  <si>
    <t>JH</t>
  </si>
  <si>
    <r>
      <rPr>
        <b/>
        <sz val="14"/>
        <rFont val="Calibri"/>
        <family val="2"/>
        <scheme val="minor"/>
      </rPr>
      <t xml:space="preserve">Madeline Kennedy, Inclusion Consulting, LLC:  </t>
    </r>
    <r>
      <rPr>
        <sz val="14"/>
        <rFont val="Calibri"/>
        <family val="2"/>
        <scheme val="minor"/>
      </rPr>
      <t>TMK (3) 4-3-004:009</t>
    </r>
  </si>
  <si>
    <t>TMK (3) 4-3-005:003</t>
  </si>
  <si>
    <t>TMK (3) 4-3-006:002</t>
  </si>
  <si>
    <r>
      <rPr>
        <b/>
        <sz val="14"/>
        <rFont val="Calibri"/>
        <family val="2"/>
        <scheme val="minor"/>
      </rPr>
      <t xml:space="preserve">Michael Clea, Hawaii Inspection Group:  </t>
    </r>
    <r>
      <rPr>
        <sz val="14"/>
        <rFont val="Calibri"/>
        <family val="2"/>
        <scheme val="minor"/>
      </rPr>
      <t>1419 Keawe St., Lahaina, HI., TMK (2) 4-5-010:010</t>
    </r>
  </si>
  <si>
    <r>
      <rPr>
        <b/>
        <sz val="14"/>
        <rFont val="Calibri"/>
        <family val="2"/>
        <scheme val="minor"/>
      </rPr>
      <t xml:space="preserve">Taylor Lewis:  </t>
    </r>
    <r>
      <rPr>
        <sz val="14"/>
        <rFont val="Calibri"/>
        <family val="2"/>
        <scheme val="minor"/>
      </rPr>
      <t>copy of the SW permit for Waimanalo Gulch Landfill for their records at Mana'o Construction, LLC.</t>
    </r>
  </si>
  <si>
    <r>
      <rPr>
        <b/>
        <sz val="14"/>
        <rFont val="Calibri"/>
        <family val="2"/>
        <scheme val="minor"/>
      </rPr>
      <t xml:space="preserve">Xiomara Rosenblatt, Dudek:  </t>
    </r>
    <r>
      <rPr>
        <sz val="14"/>
        <rFont val="Calibri"/>
        <family val="2"/>
        <scheme val="minor"/>
      </rPr>
      <t>all records pertaining to contaminated property investigations, hazardous materials permits, UST files, monitoring well files and site assessment and clean up files for 91-1295 Renton Road, Ewa Beach, HI., APN 910460880000</t>
    </r>
  </si>
  <si>
    <r>
      <t xml:space="preserve">Kacey Swindle, TRC:  </t>
    </r>
    <r>
      <rPr>
        <sz val="14"/>
        <rFont val="Calibri"/>
        <family val="2"/>
        <scheme val="minor"/>
      </rPr>
      <t>866 Kawaiahao Street, Honolulu, HI., Parcel 210490430000.</t>
    </r>
  </si>
  <si>
    <r>
      <rPr>
        <b/>
        <sz val="14"/>
        <rFont val="Calibri"/>
        <family val="2"/>
        <scheme val="minor"/>
      </rPr>
      <t xml:space="preserve">Michael Hartman:  </t>
    </r>
    <r>
      <rPr>
        <sz val="14"/>
        <rFont val="Calibri"/>
        <family val="2"/>
        <scheme val="minor"/>
      </rPr>
      <t>114 N Kuakini St., Honolulu, HI., 9-102930, parcel 170140440000, site cleanup completed (NFA), facility status date: 8/23/2005, R 940161</t>
    </r>
  </si>
  <si>
    <r>
      <rPr>
        <b/>
        <sz val="14"/>
        <rFont val="Calibri"/>
        <family val="2"/>
        <scheme val="minor"/>
      </rPr>
      <t xml:space="preserve">Gerald Renzino, Trileaf Corporation:  </t>
    </r>
    <r>
      <rPr>
        <sz val="14"/>
        <rFont val="Calibri"/>
        <family val="2"/>
        <scheme val="minor"/>
      </rPr>
      <t>62-2395 Kohala Mountain Road, Kamuela, HI, Parcel 620010230000</t>
    </r>
  </si>
  <si>
    <t>Makela (HI033), Kohala Mountain Road, Post #7, Kamuela , HI., 9-600585</t>
  </si>
  <si>
    <r>
      <rPr>
        <b/>
        <sz val="14"/>
        <rFont val="Calibri"/>
        <family val="2"/>
        <scheme val="minor"/>
      </rPr>
      <t xml:space="preserve">Noah Walin:  </t>
    </r>
    <r>
      <rPr>
        <sz val="14"/>
        <rFont val="Calibri"/>
        <family val="2"/>
        <scheme val="minor"/>
      </rPr>
      <t>SW permit application no. RY-0003-18, application for SW permit, dated January 12, 2018, 500 Welakahao Rd., Kihei, HI, concrete and asphalt recycling, Goodfellow Bros., Inc.</t>
    </r>
  </si>
  <si>
    <r>
      <rPr>
        <b/>
        <sz val="14"/>
        <rFont val="Calibri"/>
        <family val="2"/>
        <scheme val="minor"/>
      </rPr>
      <t xml:space="preserve">Michael Hartman:  </t>
    </r>
    <r>
      <rPr>
        <sz val="14"/>
        <rFont val="Calibri"/>
        <family val="2"/>
        <scheme val="minor"/>
      </rPr>
      <t>46-184 Kahuhipa Street, Kaneohe, HI., Parcel ID 460300140000</t>
    </r>
  </si>
  <si>
    <r>
      <rPr>
        <b/>
        <sz val="14"/>
        <rFont val="Calibri"/>
        <family val="2"/>
        <scheme val="minor"/>
      </rPr>
      <t xml:space="preserve">Michael Hartman:  </t>
    </r>
    <r>
      <rPr>
        <sz val="14"/>
        <rFont val="Calibri"/>
        <family val="2"/>
        <scheme val="minor"/>
      </rPr>
      <t>46-201 Kahuhipa Street, Kaneohe, HI., 9-203778, site cleanup completed (NFA), 3/8/2005, Release ID 040036</t>
    </r>
  </si>
  <si>
    <r>
      <rPr>
        <b/>
        <sz val="14"/>
        <rFont val="Calibri"/>
        <family val="2"/>
        <scheme val="minor"/>
      </rPr>
      <t xml:space="preserve">Michael Hartman:  </t>
    </r>
    <r>
      <rPr>
        <sz val="14"/>
        <rFont val="Calibri"/>
        <family val="2"/>
        <scheme val="minor"/>
      </rPr>
      <t>415 Kilani Avenue, Wahiawa, HI., Parcel ID 730040680000</t>
    </r>
  </si>
  <si>
    <r>
      <rPr>
        <b/>
        <sz val="14"/>
        <rFont val="Calibri"/>
        <family val="2"/>
        <scheme val="minor"/>
      </rPr>
      <t xml:space="preserve">Michael Hartman:  </t>
    </r>
    <r>
      <rPr>
        <sz val="14"/>
        <rFont val="Calibri"/>
        <family val="2"/>
        <scheme val="minor"/>
      </rPr>
      <t>94-249 Leonui Street, Waipahu, HI., Parcel ID 940490250000</t>
    </r>
  </si>
  <si>
    <r>
      <rPr>
        <b/>
        <sz val="14"/>
        <rFont val="Calibri"/>
        <family val="2"/>
        <scheme val="minor"/>
      </rPr>
      <t xml:space="preserve">Michael Hartman:  </t>
    </r>
    <r>
      <rPr>
        <sz val="14"/>
        <rFont val="Calibri"/>
        <family val="2"/>
        <scheme val="minor"/>
      </rPr>
      <t>94-174 Leokane Street, Waipahu, HI., Parcel ID 940490510000</t>
    </r>
  </si>
  <si>
    <r>
      <rPr>
        <b/>
        <sz val="14"/>
        <rFont val="Calibri"/>
        <family val="2"/>
        <scheme val="minor"/>
      </rPr>
      <t xml:space="preserve">Michael Hartman:  </t>
    </r>
    <r>
      <rPr>
        <sz val="14"/>
        <rFont val="Calibri"/>
        <family val="2"/>
        <scheme val="minor"/>
      </rPr>
      <t>94-164 Leokane Street, Waipahu, HI., 9-200366, Release 960067</t>
    </r>
  </si>
  <si>
    <r>
      <rPr>
        <b/>
        <sz val="14"/>
        <rFont val="Calibri"/>
        <family val="2"/>
        <scheme val="minor"/>
      </rPr>
      <t xml:space="preserve">Michael Hartman:  </t>
    </r>
    <r>
      <rPr>
        <sz val="14"/>
        <rFont val="Calibri"/>
        <family val="2"/>
        <scheme val="minor"/>
      </rPr>
      <t>94-233 Leonui St., Waipahu, HI., 9-201465, Release 010019, Parcel ID 940490260000</t>
    </r>
  </si>
  <si>
    <r>
      <rPr>
        <b/>
        <sz val="14"/>
        <rFont val="Calibri"/>
        <family val="2"/>
        <scheme val="minor"/>
      </rPr>
      <t xml:space="preserve">Michael Hartman:  </t>
    </r>
    <r>
      <rPr>
        <sz val="14"/>
        <rFont val="Calibri"/>
        <family val="2"/>
        <scheme val="minor"/>
      </rPr>
      <t>119 Kamehameha Highway, Wahiawa, HI., 9-201458, Release 200003/Release 000096</t>
    </r>
  </si>
  <si>
    <r>
      <rPr>
        <b/>
        <sz val="14"/>
        <rFont val="Calibri"/>
        <family val="2"/>
        <scheme val="minor"/>
      </rPr>
      <t xml:space="preserve">Michael Hartman:  </t>
    </r>
    <r>
      <rPr>
        <sz val="14"/>
        <rFont val="Calibri"/>
        <family val="2"/>
        <scheme val="minor"/>
      </rPr>
      <t>150 N. Kamehameha Hwy., Wahiawa, HI., 9-200329, Release 050027/950028/070016/180005/980143</t>
    </r>
  </si>
  <si>
    <r>
      <rPr>
        <b/>
        <sz val="14"/>
        <rFont val="Calibri"/>
        <family val="2"/>
        <scheme val="minor"/>
      </rPr>
      <t xml:space="preserve">Michael Hartman:  </t>
    </r>
    <r>
      <rPr>
        <sz val="14"/>
        <rFont val="Calibri"/>
        <family val="2"/>
        <scheme val="minor"/>
      </rPr>
      <t>94-170 Leokane Street, Waipahu, HI., Parcel 940490520000</t>
    </r>
  </si>
  <si>
    <r>
      <rPr>
        <b/>
        <sz val="14"/>
        <rFont val="Calibri"/>
        <family val="2"/>
        <scheme val="minor"/>
      </rPr>
      <t xml:space="preserve">Muranaka Environmental Consultants, Inc.:  </t>
    </r>
    <r>
      <rPr>
        <sz val="14"/>
        <rFont val="Calibri"/>
        <family val="2"/>
        <scheme val="minor"/>
      </rPr>
      <t>3614 Kilauea Avenue, Honolulu, HI., TMK (1) 3-2-032:001</t>
    </r>
  </si>
  <si>
    <r>
      <rPr>
        <b/>
        <sz val="14"/>
        <rFont val="Calibri"/>
        <family val="2"/>
        <scheme val="minor"/>
      </rPr>
      <t xml:space="preserve">Muranaka Environmental Consultants, Inc.:  </t>
    </r>
    <r>
      <rPr>
        <sz val="14"/>
        <rFont val="Calibri"/>
        <family val="2"/>
        <scheme val="minor"/>
      </rPr>
      <t>3670 Kilauea Avenue, Honolulu, HI., TMK (1) 3-2-033:001</t>
    </r>
  </si>
  <si>
    <r>
      <rPr>
        <b/>
        <sz val="14"/>
        <rFont val="Calibri"/>
        <family val="2"/>
        <scheme val="minor"/>
      </rPr>
      <t xml:space="preserve">Muranaka Environmental Consultants, Inc.:  </t>
    </r>
    <r>
      <rPr>
        <sz val="14"/>
        <rFont val="Calibri"/>
        <family val="2"/>
        <scheme val="minor"/>
      </rPr>
      <t>550 Makapuu Avenue, Honolulu, HI., TMK (1) 3-2-030:002</t>
    </r>
  </si>
  <si>
    <r>
      <rPr>
        <b/>
        <sz val="14"/>
        <rFont val="Calibri"/>
        <family val="2"/>
        <scheme val="minor"/>
      </rPr>
      <t xml:space="preserve">Tim Swartz, Ford &amp; Associates:  </t>
    </r>
    <r>
      <rPr>
        <sz val="14"/>
        <rFont val="Calibri"/>
        <family val="2"/>
        <scheme val="minor"/>
      </rPr>
      <t>Meadow Gold Dairies - Transportation Dept., 826 Sheridan Street, Honolulu, HI. 9-100817</t>
    </r>
  </si>
  <si>
    <t>S&amp;M Sakamoto/Wada Rev.  Trust, 96-1385 Waihona St., 9-202512</t>
  </si>
  <si>
    <r>
      <rPr>
        <b/>
        <sz val="14"/>
        <rFont val="Calibri"/>
        <family val="2"/>
        <scheme val="minor"/>
      </rPr>
      <t xml:space="preserve">Robert Weber, EAC Pacific:  </t>
    </r>
    <r>
      <rPr>
        <sz val="14"/>
        <rFont val="Calibri"/>
        <family val="2"/>
        <scheme val="minor"/>
      </rPr>
      <t>American Fence, 96-1373 Waihona St., Pearl City, 9-103316</t>
    </r>
  </si>
  <si>
    <r>
      <rPr>
        <b/>
        <sz val="14"/>
        <rFont val="Calibri"/>
        <family val="2"/>
        <scheme val="minor"/>
      </rPr>
      <t xml:space="preserve">Kelcie Emoto, Weston Solutions, Inc.:  </t>
    </r>
    <r>
      <rPr>
        <sz val="14"/>
        <rFont val="Calibri"/>
        <family val="2"/>
        <scheme val="minor"/>
      </rPr>
      <t>Aloha Petroleum Likelike Gas Station (45-626 Kamehameha Highway, Kaneohe, HI), Quarterly Groundwater Monitoring Reports, information on unknown release in 1990, no number provided in current background information.  UST release was reported in 1990 and received a No Further Action status in 1999.  TMK 4-5-039:027</t>
    </r>
  </si>
  <si>
    <r>
      <rPr>
        <b/>
        <sz val="14"/>
        <rFont val="Calibri"/>
        <family val="2"/>
        <scheme val="minor"/>
      </rPr>
      <t xml:space="preserve">Kelcie Emoto, Weston Solutions, Inc.:  </t>
    </r>
    <r>
      <rPr>
        <sz val="14"/>
        <rFont val="Calibri"/>
        <family val="2"/>
        <scheme val="minor"/>
      </rPr>
      <t>Aloha Petroleum Aiea Gas Station (99-170 Moanalua Road, Aiea, HI), Quarterly Groundwater Monitoring Reports, information on release # 090033, last reported release at the site, specifically looking for notification forms and other pertinent info., TMK 9-9-038:001</t>
    </r>
  </si>
  <si>
    <r>
      <t xml:space="preserve">Douglas Oringer, Ensolum, LLC: </t>
    </r>
    <r>
      <rPr>
        <sz val="14"/>
        <rFont val="Calibri"/>
        <family val="2"/>
        <scheme val="minor"/>
      </rPr>
      <t>Get Floor'd Inc./Lei Floor &amp; Window Coverings, 330 Papa Place, Kahului, HI., TMK (2) 3-8-065-005/TMK 3865-05, corner of Alamaha Pl. &amp; Papa Pl., in Old Salvation Army Bldg.</t>
    </r>
  </si>
  <si>
    <r>
      <rPr>
        <b/>
        <sz val="14"/>
        <rFont val="Calibri"/>
        <family val="2"/>
        <scheme val="minor"/>
      </rPr>
      <t xml:space="preserve">Emily Senne, Trileaf Corporation:  </t>
    </r>
    <r>
      <rPr>
        <sz val="14"/>
        <rFont val="Calibri"/>
        <family val="2"/>
        <scheme val="minor"/>
      </rPr>
      <t>94-1388 Moaniani Street, Waipahu, HI</t>
    </r>
  </si>
  <si>
    <r>
      <rPr>
        <b/>
        <sz val="14"/>
        <rFont val="Calibri"/>
        <family val="2"/>
        <scheme val="minor"/>
      </rPr>
      <t xml:space="preserve">Krystin Albano, Myounghee Noh &amp; Associates, LLC:  </t>
    </r>
    <r>
      <rPr>
        <sz val="14"/>
        <rFont val="Calibri"/>
        <family val="2"/>
        <scheme val="minor"/>
      </rPr>
      <t>65 Makaala Street, Owner: Clement and Anita Andrade Trust, TMK 2-2-050:087.</t>
    </r>
  </si>
  <si>
    <t>50 Makaala Street, Owner: State of Hawaii, TMK 2-2-050:075</t>
  </si>
  <si>
    <t>11 Pookela Street, Owner:  State of Hawaii Heide &amp; Cook, LLC, TMK 2-2-050:086</t>
  </si>
  <si>
    <t>85 Makaala Street, Owner:  State of Hawaii, Shepard, Jieyu, TMK 2-2-050:076</t>
  </si>
  <si>
    <t>12 Pookela Street, Owner: State of Hawaii, TMK 2-2-050:077</t>
  </si>
  <si>
    <t>51 Makaala Street, Owner:  T Hara &amp; Company, Ltd., TMK 2-2-050:088</t>
  </si>
  <si>
    <t>Makaala St.,x Railroad Ave., Site Name: Hilo Safeway/Target</t>
  </si>
  <si>
    <t>Mililani St., Site Name: Mililani Street Property</t>
  </si>
  <si>
    <t>66 Kukila St., Site Name: Hilo Wood Treating</t>
  </si>
  <si>
    <t>573 Lanikaula St., Site Name: Yamada Transfer, Inc.</t>
  </si>
  <si>
    <r>
      <rPr>
        <b/>
        <sz val="14"/>
        <rFont val="Calibri"/>
        <family val="2"/>
        <scheme val="minor"/>
      </rPr>
      <t xml:space="preserve">Lean Teodoro, Environmental Science International:  </t>
    </r>
    <r>
      <rPr>
        <sz val="14"/>
        <rFont val="Calibri"/>
        <family val="2"/>
        <scheme val="minor"/>
      </rPr>
      <t xml:space="preserve">all records related to Barbers Point Naval Air Station </t>
    </r>
  </si>
  <si>
    <t>9-100971</t>
  </si>
  <si>
    <t>9-100975</t>
  </si>
  <si>
    <t>9-101726</t>
  </si>
  <si>
    <t>9-102203</t>
  </si>
  <si>
    <t>9-102226</t>
  </si>
  <si>
    <t>9-102227</t>
  </si>
  <si>
    <t>9-102228</t>
  </si>
  <si>
    <t>9-102229</t>
  </si>
  <si>
    <t>9-102230</t>
  </si>
  <si>
    <t>9-102231</t>
  </si>
  <si>
    <t>9-102232</t>
  </si>
  <si>
    <t>9-102233</t>
  </si>
  <si>
    <t>9-102234</t>
  </si>
  <si>
    <t>9-102235</t>
  </si>
  <si>
    <t>9-102237</t>
  </si>
  <si>
    <t>9-102238</t>
  </si>
  <si>
    <t>9-102239</t>
  </si>
  <si>
    <t>9-102240</t>
  </si>
  <si>
    <t>9-102241</t>
  </si>
  <si>
    <t>9-102242</t>
  </si>
  <si>
    <t>9-102243</t>
  </si>
  <si>
    <t>9-102255</t>
  </si>
  <si>
    <t>9-102258</t>
  </si>
  <si>
    <t>9-102501</t>
  </si>
  <si>
    <t>9-102502</t>
  </si>
  <si>
    <t>9-102503</t>
  </si>
  <si>
    <t>9-102504</t>
  </si>
  <si>
    <t>9-102617</t>
  </si>
  <si>
    <t>9-102881</t>
  </si>
  <si>
    <t>9-102915</t>
  </si>
  <si>
    <t>9-103034</t>
  </si>
  <si>
    <t>9-103191</t>
  </si>
  <si>
    <t>9-103337</t>
  </si>
  <si>
    <t>9-103822</t>
  </si>
  <si>
    <t>9-200998</t>
  </si>
  <si>
    <r>
      <rPr>
        <b/>
        <sz val="14"/>
        <rFont val="Calibri"/>
        <family val="2"/>
        <scheme val="minor"/>
      </rPr>
      <t xml:space="preserve">Max Solmssen, Kaimana Environmental Solutions, LLC:  </t>
    </r>
    <r>
      <rPr>
        <sz val="14"/>
        <rFont val="Calibri"/>
        <family val="2"/>
        <scheme val="minor"/>
      </rPr>
      <t>150 Dairy Road, Kahului, HI</t>
    </r>
  </si>
  <si>
    <t>Aloha Island Mart, 50 Pakaula St., Kahului, HI</t>
  </si>
  <si>
    <t>Walmart, 101 Pakaula St., Kahului, HI</t>
  </si>
  <si>
    <t>Home Depot, 100 Pakaula St., Kahului, HI</t>
  </si>
  <si>
    <t>Maui Fire Dept., 200 Dairy Rd., Kahului, HI</t>
  </si>
  <si>
    <t>Panda Express, 55 Pakaula St., Kahului, HI</t>
  </si>
  <si>
    <r>
      <rPr>
        <b/>
        <sz val="14"/>
        <rFont val="Calibri"/>
        <family val="2"/>
        <scheme val="minor"/>
      </rPr>
      <t xml:space="preserve">Kacey Swindle, TRC:  </t>
    </r>
    <r>
      <rPr>
        <sz val="14"/>
        <rFont val="Calibri"/>
        <family val="2"/>
        <scheme val="minor"/>
      </rPr>
      <t>2435 Kaanapali Parkway, Lahaina, HI., Parcel No. 440080010000</t>
    </r>
  </si>
  <si>
    <r>
      <rPr>
        <b/>
        <sz val="14"/>
        <rFont val="Calibri"/>
        <family val="2"/>
        <scheme val="minor"/>
      </rPr>
      <t xml:space="preserve">Connie Marini:  </t>
    </r>
    <r>
      <rPr>
        <sz val="14"/>
        <rFont val="Calibri"/>
        <family val="2"/>
        <scheme val="minor"/>
      </rPr>
      <t>updated financial assurance information listing for all UST facilities in excel format, for the entire state.</t>
    </r>
  </si>
  <si>
    <r>
      <rPr>
        <b/>
        <sz val="14"/>
        <rFont val="Calibri"/>
        <family val="2"/>
        <scheme val="minor"/>
      </rPr>
      <t xml:space="preserve">Erica Ervine, Blackstone Consultinhg, LLC:  </t>
    </r>
    <r>
      <rPr>
        <sz val="14"/>
        <rFont val="Calibri"/>
        <family val="2"/>
        <scheme val="minor"/>
      </rPr>
      <t>Kahuna Lane Roadway, Honolulu, Hawaii</t>
    </r>
  </si>
  <si>
    <t>RT</t>
  </si>
  <si>
    <t>Flick Pest Control, 2629 Waiiwai Loop (project site)</t>
  </si>
  <si>
    <t>Metropolitan Sales, Inc., 2629 Waiwai Loop (project site)</t>
  </si>
  <si>
    <t>Pan-Pacific Construction, 2621 Waiwai Loop</t>
  </si>
  <si>
    <t>Ray Wilson Co dba RWC, 2621 Waiwai Loop</t>
  </si>
  <si>
    <t>Aloha Petroleum: Waterhouse, 2635 Waiwai Loop</t>
  </si>
  <si>
    <t>American Pacific Transport Co., 2635 Waiwai Loop</t>
  </si>
  <si>
    <t>Phillips Al The Cleaners, Inc., 515 Lagoon Drive</t>
  </si>
  <si>
    <t>Al Phillips Facility, 515 Lagoon Drive</t>
  </si>
  <si>
    <t>ALSCO (American Linen) Tank, 2771 Waiwai Loop</t>
  </si>
  <si>
    <t>Young Laundry and Dry Cleaning, 2771 Waiwai Loop</t>
  </si>
  <si>
    <t>Geo. Orkano Electr. Contro. Corp., 2781 Waiwai Loop</t>
  </si>
  <si>
    <t>Ryder Transportation, 545 North Lagoon Drive</t>
  </si>
  <si>
    <t>Former New and Used Car Lot, 545 North Lagoon Drive</t>
  </si>
  <si>
    <r>
      <rPr>
        <b/>
        <sz val="14"/>
        <rFont val="Calibri"/>
        <family val="2"/>
        <scheme val="minor"/>
      </rPr>
      <t xml:space="preserve">HRosario, ENPRO:  </t>
    </r>
    <r>
      <rPr>
        <sz val="14"/>
        <rFont val="Calibri"/>
        <family val="2"/>
        <scheme val="minor"/>
      </rPr>
      <t>Peerless Roofing Co., Ltd., 2629 Waiwai Loop (project site)</t>
    </r>
  </si>
  <si>
    <r>
      <rPr>
        <b/>
        <sz val="14"/>
        <rFont val="Calibri"/>
        <family val="2"/>
        <scheme val="minor"/>
      </rPr>
      <t xml:space="preserve">Sarah Bokman, GeoSearch:  </t>
    </r>
    <r>
      <rPr>
        <sz val="14"/>
        <rFont val="Calibri"/>
        <family val="2"/>
        <scheme val="minor"/>
      </rPr>
      <t>updated statewide listing of SW facilities in excel format.</t>
    </r>
  </si>
  <si>
    <t>Two USTs; one 12,500-gallon diesel UST, one 5,000-gallon used oil UST.</t>
  </si>
  <si>
    <r>
      <rPr>
        <b/>
        <sz val="14"/>
        <rFont val="Calibri"/>
        <family val="2"/>
        <scheme val="minor"/>
      </rPr>
      <t xml:space="preserve">Michelle Gonsalves, Ford &amp; Associates:  </t>
    </r>
    <r>
      <rPr>
        <sz val="14"/>
        <rFont val="Calibri"/>
        <family val="2"/>
        <scheme val="minor"/>
      </rPr>
      <t>one LUST (case no. 010040) is listed for the subject property (9-700691) at Ehiku Street (unloading station) for Lihue Plantation Co., Ltd.  The LUST is listed as "site cleanup completed no further action (NFA)" as of September 2001.  No closure report was available for review as of the date of this report.</t>
    </r>
  </si>
  <si>
    <r>
      <rPr>
        <b/>
        <sz val="14"/>
        <rFont val="Calibri"/>
        <family val="2"/>
        <scheme val="minor"/>
      </rPr>
      <t xml:space="preserve">Nicolas Frion:  </t>
    </r>
    <r>
      <rPr>
        <sz val="14"/>
        <rFont val="Calibri"/>
        <family val="2"/>
        <scheme val="minor"/>
      </rPr>
      <t>the most recent and complete records list of SW facilities, landfills &amp; transfer stations that is maintained.</t>
    </r>
  </si>
  <si>
    <r>
      <rPr>
        <b/>
        <sz val="14"/>
        <rFont val="Calibri"/>
        <family val="2"/>
        <scheme val="minor"/>
      </rPr>
      <t xml:space="preserve">Kaitlyn Mitchell, Tetra Tech, Inc.:  </t>
    </r>
    <r>
      <rPr>
        <sz val="14"/>
        <rFont val="Calibri"/>
        <family val="2"/>
        <scheme val="minor"/>
      </rPr>
      <t>Parcel 680020020000, Waikoloa, HI</t>
    </r>
  </si>
  <si>
    <r>
      <rPr>
        <b/>
        <sz val="14"/>
        <rFont val="Calibri"/>
        <family val="2"/>
        <scheme val="minor"/>
      </rPr>
      <t xml:space="preserve">Jennifer Baricaua:  </t>
    </r>
    <r>
      <rPr>
        <sz val="14"/>
        <rFont val="Calibri"/>
        <family val="2"/>
        <scheme val="minor"/>
      </rPr>
      <t>1111 Kapiolani Boulevard, Honolulu, TMK(1) 2-3-4-039, containing an area of approximately 20,177 square feet.  Documentation supporting the DOH's review of two bulding permit apps listed below for potential environmennhtal issues: Building Permit App No. A95-06-97, relating to demolition of a building, which subsequently resulted in the issuance of 1995 Permit No. 370532; and Building Permit App No. A95-9-545, relating to sonctruction of a one story building fo car wash and fast lubricatin facilities, whicb subsequently resulted in the issuance of 1995 Permit No. 379146.  Copies of both building permits are attached for additional details.  In addition, please provide documentation supporting any environmental review of the property.</t>
    </r>
  </si>
  <si>
    <r>
      <rPr>
        <b/>
        <sz val="14"/>
        <rFont val="Calibri"/>
        <family val="2"/>
        <scheme val="minor"/>
      </rPr>
      <t xml:space="preserve">Tim Swartz, Ford &amp; Associates:  </t>
    </r>
    <r>
      <rPr>
        <sz val="14"/>
        <rFont val="Calibri"/>
        <family val="2"/>
        <scheme val="minor"/>
      </rPr>
      <t>IES Retail Kapalama, 1402 North School Street, Honolulu, 9-101237, LUST Release 910023</t>
    </r>
  </si>
  <si>
    <t>AIM School Street, 1403 N. School Street, Honolulu, 9-101198, LUST Release 990010</t>
  </si>
  <si>
    <t>76 Burt's Service #115, 1342 N. School Street, Honolulu, 9-100032, 3LUST Release Nos. 040006, 090002, 980023</t>
  </si>
  <si>
    <r>
      <rPr>
        <b/>
        <sz val="14"/>
        <rFont val="Calibri"/>
        <family val="2"/>
        <scheme val="minor"/>
      </rPr>
      <t xml:space="preserve">Tim Swartz, Ford &amp; Associate:  </t>
    </r>
    <r>
      <rPr>
        <sz val="14"/>
        <rFont val="Calibri"/>
        <family val="2"/>
        <scheme val="minor"/>
      </rPr>
      <t>Hele Kaloko #61089, 73-4796 Kanalani Street, Kailua-Kona, 9-602198, LUST Release 120006</t>
    </r>
  </si>
  <si>
    <r>
      <rPr>
        <b/>
        <sz val="14"/>
        <rFont val="Calibri"/>
        <family val="2"/>
        <scheme val="minor"/>
      </rPr>
      <t xml:space="preserve">Jan Ellis, Keramida, Inc.:  </t>
    </r>
    <r>
      <rPr>
        <sz val="14"/>
        <rFont val="Calibri"/>
        <family val="2"/>
        <scheme val="minor"/>
      </rPr>
      <t>Former Monterey Bay Canners, Pearlridge Center, 98-1005 Moanalua Road, Aiea, HI., Keramida Proposal No. P24528</t>
    </r>
  </si>
  <si>
    <r>
      <rPr>
        <b/>
        <sz val="14"/>
        <rFont val="Calibri"/>
        <family val="2"/>
        <scheme val="minor"/>
      </rPr>
      <t xml:space="preserve">Angie Peltier, Element Environmental, LLC:  </t>
    </r>
    <r>
      <rPr>
        <sz val="14"/>
        <rFont val="Calibri"/>
        <family val="2"/>
        <scheme val="minor"/>
      </rPr>
      <t>1950 N King St., Bank of Hawaii, TMK (1) 1-3-004:024</t>
    </r>
  </si>
  <si>
    <t>2013 N King St., LKJ Holdings, Co., TMK (1) 1-011:001</t>
  </si>
  <si>
    <t>1947 N King St., MC Holdings, Co., TMK (1) 1-2-001:092</t>
  </si>
  <si>
    <t>2024 N King St., Kilohana Corp., TMK (1) 1-3-004:091</t>
  </si>
  <si>
    <t>1924A N Kingh St., Alma C Calucag, Salvador V Ayson, Milagros C Ayson, and Raymund D Calucag, TMK (1) 1-3-004:018</t>
  </si>
  <si>
    <t>1926 N King St., Nanvy MA Trust, TMK (1) 1-3-004:019</t>
  </si>
  <si>
    <t>1921 Hani Ln., Hiuaya Cao, Weniliiang Cao, Pingping Cao, and Chengkun Cao, TMK (1) 1-3-004:022</t>
  </si>
  <si>
    <t>1015 Pulaa Ln., Charles KC Wong Sr Tr and Wervelyn N Wong, TMK (1) 1-3-004:127</t>
  </si>
  <si>
    <t>1011A Pulaa Ln., Kathleen Kimura, TMK (1) 1-3-004:025</t>
  </si>
  <si>
    <t>1928 N King St., Bank of Hawaii, TMK (1) 1-3-004:023</t>
  </si>
  <si>
    <t xml:space="preserve"> </t>
  </si>
  <si>
    <t>1937 N King St., MC Holdings, Co., TMK (1) 1-2-001:066</t>
  </si>
  <si>
    <t>1931 N King St., Waialae Investment, LLC, TMK (1) 1-2-001:067</t>
  </si>
  <si>
    <t>1922 N King St., Navy MA Trust, Jason JF Wong, and Anson JI Wong, TMK (1) 1-3-004:017</t>
  </si>
  <si>
    <t>1917 Hani Ln., Ligaya C Badua, TMK (1) 1-3-004:021</t>
  </si>
  <si>
    <r>
      <rPr>
        <b/>
        <sz val="14"/>
        <rFont val="Calibri"/>
        <family val="2"/>
        <scheme val="minor"/>
      </rPr>
      <t xml:space="preserve">Tim Swartz, Ford &amp; Associates:  </t>
    </r>
    <r>
      <rPr>
        <sz val="14"/>
        <rFont val="Calibri"/>
        <family val="2"/>
        <scheme val="minor"/>
      </rPr>
      <t>Texaco Station, 61-1010-0051, 1111 Kapiolani Boulevard, Honolulu, 9-100334, LUST Release 950095</t>
    </r>
  </si>
  <si>
    <t>McKinley Motor Service, Inc., 1139 Kapiolani Boulevard, Honolulu, 9-100278, LUST Release 010024</t>
  </si>
  <si>
    <r>
      <rPr>
        <b/>
        <sz val="14"/>
        <rFont val="Calibri"/>
        <family val="2"/>
        <scheme val="minor"/>
      </rPr>
      <t xml:space="preserve">Mary Spencer, EnviroServices &amp; Training Center:  </t>
    </r>
    <r>
      <rPr>
        <sz val="14"/>
        <rFont val="Calibri"/>
        <family val="2"/>
        <scheme val="minor"/>
      </rPr>
      <t>Fort Shafter, 9-103875</t>
    </r>
  </si>
  <si>
    <t>Rakuyo Ken USA, 9-103254</t>
  </si>
  <si>
    <t>Morris Angelo, 9-103511</t>
  </si>
  <si>
    <t>Pacific Tire, 9-101450</t>
  </si>
  <si>
    <t>Aim King Street, 9-101186</t>
  </si>
  <si>
    <t>IES Retail Kalihi, 9-101236</t>
  </si>
  <si>
    <t>C&amp;CH Kalihi Fire Station, 9-100079</t>
  </si>
  <si>
    <t>Kamehameha Housing Project, 9-103126</t>
  </si>
  <si>
    <t>Dillingham Shell, 9-100313</t>
  </si>
  <si>
    <t>IES Retail Kalihi Street, 9-101225</t>
  </si>
  <si>
    <t>Ken T Service, 9-101112</t>
  </si>
  <si>
    <r>
      <rPr>
        <b/>
        <sz val="14"/>
        <rFont val="Calibri"/>
        <family val="2"/>
        <scheme val="minor"/>
      </rPr>
      <t xml:space="preserve">Gene Quiamas, County of Hawaii:  </t>
    </r>
    <r>
      <rPr>
        <sz val="14"/>
        <rFont val="Calibri"/>
        <family val="2"/>
        <scheme val="minor"/>
      </rPr>
      <t>copy of SWMP CO-0022-17</t>
    </r>
  </si>
  <si>
    <r>
      <rPr>
        <b/>
        <sz val="14"/>
        <rFont val="Calibri"/>
        <family val="2"/>
        <scheme val="minor"/>
      </rPr>
      <t xml:space="preserve">Charles Hardy:  </t>
    </r>
    <r>
      <rPr>
        <sz val="14"/>
        <rFont val="Calibri"/>
        <family val="2"/>
        <scheme val="minor"/>
      </rPr>
      <t>Puunene Recycle Permit Application</t>
    </r>
  </si>
  <si>
    <r>
      <rPr>
        <b/>
        <sz val="14"/>
        <rFont val="Calibri"/>
        <family val="2"/>
        <scheme val="minor"/>
      </rPr>
      <t xml:space="preserve">Douglas Oringer, Ensolum:  </t>
    </r>
    <r>
      <rPr>
        <sz val="14"/>
        <rFont val="Calibri"/>
        <family val="2"/>
        <scheme val="minor"/>
      </rPr>
      <t>Island Topsoil records</t>
    </r>
  </si>
  <si>
    <r>
      <rPr>
        <b/>
        <sz val="14"/>
        <rFont val="Calibri"/>
        <family val="2"/>
        <scheme val="minor"/>
      </rPr>
      <t xml:space="preserve">Kacey Swindle, TRC:  </t>
    </r>
    <r>
      <rPr>
        <sz val="14"/>
        <rFont val="Calibri"/>
        <family val="2"/>
        <scheme val="minor"/>
      </rPr>
      <t>905 Umi Street, Honolulu, TMK 20140080000</t>
    </r>
  </si>
  <si>
    <t>85-580 B Waianae Valley Road, TMK 8-5-003-032</t>
  </si>
  <si>
    <t>85-580 B Waianae Valley Road B, TMK 8-5-003-043</t>
  </si>
  <si>
    <t>85-580 B Waianae Valley Road B, TMK 8-5-019-035</t>
  </si>
  <si>
    <r>
      <rPr>
        <b/>
        <sz val="14"/>
        <rFont val="Calibri"/>
        <family val="2"/>
        <scheme val="minor"/>
      </rPr>
      <t>Kaitlyn Mitchell, Tetra Tech, Inc.:</t>
    </r>
    <r>
      <rPr>
        <sz val="14"/>
        <rFont val="Calibri"/>
        <family val="2"/>
        <scheme val="minor"/>
      </rPr>
      <t xml:space="preserve">  85-580 B Waianae Valley Road, TMK 8-5-003-031</t>
    </r>
  </si>
  <si>
    <r>
      <rPr>
        <b/>
        <sz val="14"/>
        <rFont val="Calibri"/>
        <family val="2"/>
        <scheme val="minor"/>
      </rPr>
      <t xml:space="preserve">Eric Young, AEI Consultants:  </t>
    </r>
    <r>
      <rPr>
        <sz val="14"/>
        <rFont val="Calibri"/>
        <family val="2"/>
        <scheme val="minor"/>
      </rPr>
      <t>94-1388 Moaniani Street, Unit 203, Waipahu, HI</t>
    </r>
  </si>
  <si>
    <r>
      <rPr>
        <b/>
        <sz val="14"/>
        <rFont val="Calibri"/>
        <family val="2"/>
        <scheme val="minor"/>
      </rPr>
      <t xml:space="preserve">Robert Weber, EAC Pacific:  </t>
    </r>
    <r>
      <rPr>
        <sz val="14"/>
        <rFont val="Calibri"/>
        <family val="2"/>
        <scheme val="minor"/>
      </rPr>
      <t>Trends of Hawaii, 1804 Hart St., Honolulu, 9-101664</t>
    </r>
  </si>
  <si>
    <r>
      <rPr>
        <b/>
        <sz val="14"/>
        <rFont val="Calibri"/>
        <family val="2"/>
        <scheme val="minor"/>
      </rPr>
      <t xml:space="preserve">Kacey Swindle, TRC:  </t>
    </r>
    <r>
      <rPr>
        <sz val="14"/>
        <rFont val="Calibri"/>
        <family val="2"/>
        <scheme val="minor"/>
      </rPr>
      <t>535 Lipoa Parkway, Kihei, HI, Parcel 220240070000</t>
    </r>
  </si>
  <si>
    <t>Kacey Swindle, TRC:  535 Lipoa Parkway, Kihei, HI, Parcel 220240070000</t>
  </si>
  <si>
    <r>
      <rPr>
        <b/>
        <sz val="14"/>
        <rFont val="Calibri"/>
        <family val="2"/>
        <scheme val="minor"/>
      </rPr>
      <t xml:space="preserve">Mary Spencer, EnviroServices:  </t>
    </r>
    <r>
      <rPr>
        <sz val="14"/>
        <rFont val="Calibri"/>
        <family val="2"/>
        <scheme val="minor"/>
      </rPr>
      <t>Rakuyo Ken U.S.A., 9-103254</t>
    </r>
  </si>
  <si>
    <t>Hele Kalihi Kam #610, 9-102491</t>
  </si>
  <si>
    <r>
      <rPr>
        <b/>
        <sz val="14"/>
        <rFont val="Calibri"/>
        <family val="2"/>
        <scheme val="minor"/>
      </rPr>
      <t xml:space="preserve">Mary Spencer, EnviroServices:  </t>
    </r>
    <r>
      <rPr>
        <sz val="14"/>
        <rFont val="Calibri"/>
        <family val="2"/>
        <scheme val="minor"/>
      </rPr>
      <t>Safety Kleen Corp 7 183 04 (723 Umi Street), HIT000614008</t>
    </r>
  </si>
  <si>
    <r>
      <rPr>
        <b/>
        <sz val="14"/>
        <rFont val="Calibri"/>
        <family val="2"/>
        <scheme val="minor"/>
      </rPr>
      <t xml:space="preserve">Anthony Barro, ENPRO:  </t>
    </r>
    <r>
      <rPr>
        <sz val="14"/>
        <rFont val="Calibri"/>
        <family val="2"/>
        <scheme val="minor"/>
      </rPr>
      <t>91-1040 Saratoga Avenue (project site)</t>
    </r>
  </si>
  <si>
    <t>Barbers Point Naval Air Station, (database: SEMS-ARCHIVE and ROD)</t>
  </si>
  <si>
    <t>Unites States Post Service, Corner Yorktown St. and Lexington St., Bldg. 3 NASBP (database: UIC)</t>
  </si>
  <si>
    <t>City and County of Honolulu, Kalaeloa Drainage Wells (database: UIC)</t>
  </si>
  <si>
    <t>Naval Air Station Barbers Point, Bldg. 786 Tank BP95, 9-103034</t>
  </si>
  <si>
    <r>
      <rPr>
        <b/>
        <sz val="14"/>
        <rFont val="Calibri"/>
        <family val="2"/>
        <scheme val="minor"/>
      </rPr>
      <t xml:space="preserve">Casey Foster, EBI Consulting:  </t>
    </r>
    <r>
      <rPr>
        <sz val="14"/>
        <rFont val="Calibri"/>
        <family val="2"/>
        <scheme val="minor"/>
      </rPr>
      <t>252 Koa Street, Wahiawa, HI., Parcel 740090030000, specifically construction permits, certificate of occupancies, UST/AST, chemical storage and usage info, list of any incidents that may have occurred at the property, outstanding or existing violations, septic tank info, and past property history/release info.</t>
    </r>
  </si>
  <si>
    <t>LI</t>
  </si>
  <si>
    <r>
      <rPr>
        <b/>
        <sz val="14"/>
        <rFont val="Calibri"/>
        <family val="2"/>
        <scheme val="minor"/>
      </rPr>
      <t xml:space="preserve">Casey Foster, EBI Consulting:  </t>
    </r>
    <r>
      <rPr>
        <sz val="14"/>
        <rFont val="Calibri"/>
        <family val="2"/>
        <scheme val="minor"/>
      </rPr>
      <t>7451 Kalanianaole Hwy., Honolulu, Parcel 390120060000, specifically construction permits, certficate of occupancies, UST/AST info, chemical storage and usage info, list of any incidents that may have occurred at the property, outstanding or existing violations, septic tank info, and past property history/release info.</t>
    </r>
  </si>
  <si>
    <r>
      <rPr>
        <b/>
        <sz val="14"/>
        <rFont val="Calibri"/>
        <family val="2"/>
        <scheme val="minor"/>
      </rPr>
      <t xml:space="preserve">Evan Pfaff:  </t>
    </r>
    <r>
      <rPr>
        <sz val="14"/>
        <rFont val="Calibri"/>
        <family val="2"/>
        <scheme val="minor"/>
      </rPr>
      <t>Volcano Golf and Country Club, 9-602404</t>
    </r>
  </si>
  <si>
    <r>
      <rPr>
        <b/>
        <sz val="14"/>
        <rFont val="Calibri"/>
        <family val="2"/>
        <scheme val="minor"/>
      </rPr>
      <t xml:space="preserve">Michael Hartman:  </t>
    </r>
    <r>
      <rPr>
        <sz val="14"/>
        <rFont val="Calibri"/>
        <family val="2"/>
        <scheme val="minor"/>
      </rPr>
      <t>Parcel 140010160000, no address, Waimea, HI</t>
    </r>
  </si>
  <si>
    <r>
      <rPr>
        <b/>
        <sz val="14"/>
        <rFont val="Calibri"/>
        <family val="2"/>
        <scheme val="minor"/>
      </rPr>
      <t xml:space="preserve">Michael Hartman:  </t>
    </r>
    <r>
      <rPr>
        <sz val="14"/>
        <rFont val="Calibri"/>
        <family val="2"/>
        <scheme val="minor"/>
      </rPr>
      <t>Parcel 140010170000, no address, Waimea, HI</t>
    </r>
  </si>
  <si>
    <r>
      <rPr>
        <b/>
        <sz val="14"/>
        <rFont val="Calibri"/>
        <family val="2"/>
        <scheme val="minor"/>
      </rPr>
      <t xml:space="preserve">Michael Hartman:  </t>
    </r>
    <r>
      <rPr>
        <sz val="14"/>
        <rFont val="Calibri"/>
        <family val="2"/>
        <scheme val="minor"/>
      </rPr>
      <t>Puu Kapele (HI029), Kokee Access R., Waimea, HI., 9-700613, site cleanup completed (NFA), facility status date 9/25/98, R 980073</t>
    </r>
  </si>
  <si>
    <r>
      <rPr>
        <b/>
        <sz val="14"/>
        <rFont val="Calibri"/>
        <family val="2"/>
        <scheme val="minor"/>
      </rPr>
      <t>Kim Kim, ENPRO:</t>
    </r>
    <r>
      <rPr>
        <sz val="14"/>
        <rFont val="Calibri"/>
        <family val="2"/>
        <scheme val="minor"/>
      </rPr>
      <t xml:space="preserve">  1137 11th Avenue (project site</t>
    </r>
  </si>
  <si>
    <t>Shell Service Station, 3562 Waialae Avenue, 9-101030</t>
  </si>
  <si>
    <t>76 Sierra 7-11 #167, 3546 Waialae Avenue, 9-101189</t>
  </si>
  <si>
    <t>Tradewind Auto Service, 1125 10th Avenue</t>
  </si>
  <si>
    <r>
      <rPr>
        <b/>
        <sz val="14"/>
        <rFont val="Calibri"/>
        <family val="2"/>
        <scheme val="minor"/>
      </rPr>
      <t xml:space="preserve">Joseph Glover, Engineering/Remediation Resources Group, Inc.:  </t>
    </r>
    <r>
      <rPr>
        <sz val="14"/>
        <rFont val="Calibri"/>
        <family val="2"/>
        <scheme val="minor"/>
      </rPr>
      <t>Solomon Elementary School, 2875 Waianae Uka Ave., Schofield Barracks, HI (TMK 77001001)</t>
    </r>
  </si>
  <si>
    <r>
      <rPr>
        <b/>
        <sz val="14"/>
        <rFont val="Calibri"/>
        <family val="2"/>
        <scheme val="minor"/>
      </rPr>
      <t xml:space="preserve">Peter Morris, Environmental Science International:  </t>
    </r>
    <r>
      <rPr>
        <sz val="14"/>
        <rFont val="Calibri"/>
        <family val="2"/>
        <scheme val="minor"/>
      </rPr>
      <t>Avis Rent-A-Car System, LLC, 9-100810</t>
    </r>
  </si>
  <si>
    <t>Terminal Transportation, Inc. (PMID 007110), 9-101439</t>
  </si>
  <si>
    <t>Royal Hawaiian Movers, Inc. (PMID 005111), 9-101452</t>
  </si>
  <si>
    <r>
      <t xml:space="preserve">Kaitlyn Rocheleau, ATC Group Services, LLC:  </t>
    </r>
    <r>
      <rPr>
        <sz val="14"/>
        <rFont val="Calibri"/>
        <family val="2"/>
        <scheme val="minor"/>
      </rPr>
      <t>818 Kapiolani Blvd., TMK 2-1-44-23.</t>
    </r>
  </si>
  <si>
    <r>
      <rPr>
        <b/>
        <sz val="14"/>
        <rFont val="Calibri"/>
        <family val="2"/>
        <scheme val="minor"/>
      </rPr>
      <t xml:space="preserve">Kelcie Emoto, Weston Solutions:  </t>
    </r>
    <r>
      <rPr>
        <sz val="14"/>
        <rFont val="Calibri"/>
        <family val="2"/>
        <scheme val="minor"/>
      </rPr>
      <t>Aloha Petroleum Wahiawa Gas Station, 150 North Kamehameha Highway, Wahiawa, HI., TMK 7-4-004:022, records requested for use in compiling an EHE for the site.  All public records including letter communications.</t>
    </r>
  </si>
  <si>
    <r>
      <rPr>
        <b/>
        <sz val="14"/>
        <rFont val="Calibri"/>
        <family val="2"/>
        <scheme val="minor"/>
      </rPr>
      <t xml:space="preserve">David Daugherty:  </t>
    </r>
    <r>
      <rPr>
        <sz val="14"/>
        <rFont val="Calibri"/>
        <family val="2"/>
        <scheme val="minor"/>
      </rPr>
      <t>Kukui Grove St. 4330, 4360 and 4366, Lihue, Kauai</t>
    </r>
  </si>
  <si>
    <t>Nawiliwili Rd. 4303 and 4304, Lihue, Kauai</t>
  </si>
  <si>
    <t>Kaumualii Hwy. 3-2600, Lihue, Kauai</t>
  </si>
  <si>
    <t>Pua Loke St. 4398 and 4398D, Lihue, Kauai</t>
  </si>
  <si>
    <t>Wehe St. 2820, Lihue, Kauai</t>
  </si>
  <si>
    <r>
      <rPr>
        <b/>
        <sz val="14"/>
        <rFont val="Calibri"/>
        <family val="2"/>
        <scheme val="minor"/>
      </rPr>
      <t xml:space="preserve">Jeffrey Cruise, Ford and Associates, Inc.:  </t>
    </r>
    <r>
      <rPr>
        <sz val="14"/>
        <rFont val="Calibri"/>
        <family val="2"/>
        <scheme val="minor"/>
      </rPr>
      <t>94-169 Farrington Highway, Waipahu, HI., 9-201467, LUST 910089</t>
    </r>
  </si>
  <si>
    <r>
      <rPr>
        <b/>
        <sz val="14"/>
        <rFont val="Calibri"/>
        <family val="2"/>
        <scheme val="minor"/>
      </rPr>
      <t xml:space="preserve">Tim Swartz, Ford &amp; Associates:  </t>
    </r>
    <r>
      <rPr>
        <sz val="14"/>
        <rFont val="Calibri"/>
        <family val="2"/>
        <scheme val="minor"/>
      </rPr>
      <t>Pearl City Self Storage, 98-138 Hila Place, Pearl City, HI., 9-203788, LUST 050001</t>
    </r>
  </si>
  <si>
    <r>
      <rPr>
        <b/>
        <sz val="14"/>
        <rFont val="Calibri"/>
        <family val="2"/>
        <scheme val="minor"/>
      </rPr>
      <t xml:space="preserve">Michael Hartman:  </t>
    </r>
    <r>
      <rPr>
        <sz val="14"/>
        <rFont val="Calibri"/>
        <family val="2"/>
        <scheme val="minor"/>
      </rPr>
      <t>82 Pulehu Place, Kahului, Parcel 381010430000</t>
    </r>
  </si>
  <si>
    <t>Additonal address for parcel 74-4701 Kamanu St.</t>
  </si>
  <si>
    <r>
      <rPr>
        <b/>
        <sz val="14"/>
        <rFont val="Calibri"/>
        <family val="2"/>
        <scheme val="minor"/>
      </rPr>
      <t xml:space="preserve">Michael Hartman:  </t>
    </r>
    <r>
      <rPr>
        <sz val="14"/>
        <rFont val="Calibri"/>
        <family val="2"/>
        <scheme val="minor"/>
      </rPr>
      <t>74-425 Kealakehe Parkway, 9-601874, R020012/050039</t>
    </r>
  </si>
  <si>
    <r>
      <rPr>
        <b/>
        <sz val="14"/>
        <rFont val="Calibri"/>
        <family val="2"/>
        <scheme val="minor"/>
      </rPr>
      <t xml:space="preserve">Michael Hartman:  </t>
    </r>
    <r>
      <rPr>
        <sz val="14"/>
        <rFont val="Calibri"/>
        <family val="2"/>
        <scheme val="minor"/>
      </rPr>
      <t>1255 Kuala Street, Pearl City, Parcel 970240520002</t>
    </r>
  </si>
  <si>
    <r>
      <rPr>
        <b/>
        <sz val="14"/>
        <rFont val="Calibri"/>
        <family val="2"/>
        <scheme val="minor"/>
      </rPr>
      <t xml:space="preserve">Michael Hartman:  </t>
    </r>
    <r>
      <rPr>
        <sz val="14"/>
        <rFont val="Calibri"/>
        <family val="2"/>
        <scheme val="minor"/>
      </rPr>
      <t>1725 Kalani Street, Honolulu, Parcel 120030760000</t>
    </r>
  </si>
  <si>
    <r>
      <rPr>
        <b/>
        <sz val="14"/>
        <rFont val="Calibri"/>
        <family val="2"/>
        <scheme val="minor"/>
      </rPr>
      <t xml:space="preserve">Michael Hartman:  </t>
    </r>
    <r>
      <rPr>
        <sz val="14"/>
        <rFont val="Calibri"/>
        <family val="2"/>
        <scheme val="minor"/>
      </rPr>
      <t>1804 Hart Street, Honolulu, 9-101664, R980064</t>
    </r>
  </si>
  <si>
    <r>
      <rPr>
        <b/>
        <sz val="14"/>
        <rFont val="Calibri"/>
        <family val="2"/>
        <scheme val="minor"/>
      </rPr>
      <t xml:space="preserve">Bomi Unebasami, HomeSmart Island Homes:  </t>
    </r>
    <r>
      <rPr>
        <sz val="14"/>
        <rFont val="Calibri"/>
        <family val="2"/>
        <scheme val="minor"/>
      </rPr>
      <t>85-029 Lualualei Homestead Rd., Waianae, HI</t>
    </r>
  </si>
  <si>
    <r>
      <rPr>
        <b/>
        <sz val="14"/>
        <rFont val="Calibri"/>
        <family val="2"/>
        <scheme val="minor"/>
      </rPr>
      <t xml:space="preserve">Laura Mohlenkamp, AEI Consultants:  </t>
    </r>
    <r>
      <rPr>
        <sz val="14"/>
        <rFont val="Calibri"/>
        <family val="2"/>
        <scheme val="minor"/>
      </rPr>
      <t>75-5643 Kopiko Street, Kailua-Kona, HI., APN 3-7-5-004-039</t>
    </r>
  </si>
  <si>
    <t>75-5597-A Palahi Road, Kailua-Kona, HI., APN 3-7-5-004-040</t>
  </si>
  <si>
    <r>
      <rPr>
        <b/>
        <sz val="14"/>
        <rFont val="Calibri"/>
        <family val="2"/>
        <scheme val="minor"/>
      </rPr>
      <t xml:space="preserve">Peter Morris, Environmental Science International:  </t>
    </r>
    <r>
      <rPr>
        <sz val="14"/>
        <rFont val="Calibri"/>
        <family val="2"/>
        <scheme val="minor"/>
      </rPr>
      <t>Kenai Air, 9-700638</t>
    </r>
  </si>
  <si>
    <t>Kauai Island Tours, Inc., 9-701758</t>
  </si>
  <si>
    <t>Roberts Hawaii Tours, Inc., 9-701861</t>
  </si>
  <si>
    <t>Lihue ARFF Training Area, 9-702403</t>
  </si>
  <si>
    <t>Travelers USA, 9-702413</t>
  </si>
  <si>
    <t>Rent A Wreck, 9-702414</t>
  </si>
  <si>
    <t>United Car Rental, 9-701572</t>
  </si>
  <si>
    <t>Murray Air, Ltd., 9-701789</t>
  </si>
  <si>
    <t>Eleele Service Center, 9-701795</t>
  </si>
  <si>
    <t>Gray Line Hawaii, Ltd., 9-701849</t>
  </si>
  <si>
    <t>National Car Rental Systems, Inc., 9-703085</t>
  </si>
  <si>
    <r>
      <rPr>
        <b/>
        <sz val="14"/>
        <rFont val="Calibri"/>
        <family val="2"/>
        <scheme val="minor"/>
      </rPr>
      <t xml:space="preserve">Robert Weber, EAC Pacific:  </t>
    </r>
    <r>
      <rPr>
        <sz val="14"/>
        <rFont val="Calibri"/>
        <family val="2"/>
        <scheme val="minor"/>
      </rPr>
      <t>Fay Investments, 1927 Republican St., Honolulu, 9-100790</t>
    </r>
  </si>
  <si>
    <r>
      <rPr>
        <b/>
        <sz val="14"/>
        <rFont val="Calibri"/>
        <family val="2"/>
        <scheme val="minor"/>
      </rPr>
      <t xml:space="preserve">Kristen Caskey, Environmental Risk Analysis:  </t>
    </r>
    <r>
      <rPr>
        <sz val="14"/>
        <rFont val="Calibri"/>
        <family val="2"/>
        <scheme val="minor"/>
      </rPr>
      <t>AIM King Street, 1860 N King Street, facility status: consolidated releases, active remediation</t>
    </r>
  </si>
  <si>
    <t>Hele Kalihi Kam #610, 2260 Kamehameha Hwy., facility status: confirmed release</t>
  </si>
  <si>
    <r>
      <rPr>
        <b/>
        <sz val="14"/>
        <rFont val="Calibri"/>
        <family val="2"/>
        <scheme val="minor"/>
      </rPr>
      <t xml:space="preserve">Max Solmssen, Kaimana Environmental Solutions, LLC:  </t>
    </r>
    <r>
      <rPr>
        <sz val="14"/>
        <rFont val="Calibri"/>
        <family val="2"/>
        <scheme val="minor"/>
      </rPr>
      <t>2330 Kalakaua Avenue, Honolulu, HI., (International Marketplace)</t>
    </r>
  </si>
  <si>
    <t>2300 Kalakaua Avenue, Honolulu, HI</t>
  </si>
  <si>
    <t>2324 Kalakaua Avenue, Honolulu, HI</t>
  </si>
  <si>
    <t>2332 Kalakaua Avenue, Honolulu, HI</t>
  </si>
  <si>
    <t>2340 Kalakaua Avenue, Honolulu, HI</t>
  </si>
  <si>
    <t>2335 Kalakaua Avenue, Honolulu, HI</t>
  </si>
  <si>
    <t>2301 Kuhio Avenue, Honolulu, HI</t>
  </si>
  <si>
    <t>2299 Kuhio Avenue, Honolulu, HI</t>
  </si>
  <si>
    <t>349 Seaside Avenue, Honolulu, HI</t>
  </si>
  <si>
    <r>
      <t xml:space="preserve">Gabrielle Sumner, Environmental Risk Analysis, LLC:  </t>
    </r>
    <r>
      <rPr>
        <sz val="14"/>
        <rFont val="Calibri"/>
        <family val="2"/>
        <scheme val="minor"/>
      </rPr>
      <t>Brake Service &amp; Supply, 1318 S Beretania St., Honolulu, HI., 9-102890</t>
    </r>
  </si>
  <si>
    <r>
      <rPr>
        <b/>
        <sz val="14"/>
        <rFont val="Calibri"/>
        <family val="2"/>
        <scheme val="minor"/>
      </rPr>
      <t xml:space="preserve">Michael Hartman:  </t>
    </r>
    <r>
      <rPr>
        <sz val="14"/>
        <rFont val="Calibri"/>
        <family val="2"/>
        <scheme val="minor"/>
      </rPr>
      <t>Intersection of Cadet Sheridan Road and Wilson Street, on a larger parcel 770010010000</t>
    </r>
  </si>
  <si>
    <r>
      <rPr>
        <b/>
        <sz val="14"/>
        <rFont val="Calibri"/>
        <family val="2"/>
        <scheme val="minor"/>
      </rPr>
      <t xml:space="preserve">Michael Hartman:  </t>
    </r>
    <r>
      <rPr>
        <sz val="14"/>
        <rFont val="Calibri"/>
        <family val="2"/>
        <scheme val="minor"/>
      </rPr>
      <t>AAFE Kolekole Shoppette Bldg. 1167 1168, 9-103017, on a larger parcel 770010010000</t>
    </r>
  </si>
  <si>
    <r>
      <rPr>
        <b/>
        <sz val="14"/>
        <rFont val="Calibri"/>
        <family val="2"/>
        <scheme val="minor"/>
      </rPr>
      <t>Connie Marini:</t>
    </r>
    <r>
      <rPr>
        <sz val="14"/>
        <rFont val="Calibri"/>
        <family val="2"/>
        <scheme val="minor"/>
      </rPr>
      <t xml:space="preserve">  recycling center listing</t>
    </r>
  </si>
  <si>
    <r>
      <rPr>
        <b/>
        <sz val="14"/>
        <rFont val="Calibri"/>
        <family val="2"/>
        <scheme val="minor"/>
      </rPr>
      <t xml:space="preserve">Julie An Leano, City and County - ENV/Refuse:  </t>
    </r>
    <r>
      <rPr>
        <sz val="14"/>
        <rFont val="Calibri"/>
        <family val="2"/>
        <scheme val="minor"/>
      </rPr>
      <t>PVT Land Company, Ltd., 87-2020 Farrington Highway, Waianae, HI., Annual Operating Reports from 2015-Present</t>
    </r>
  </si>
  <si>
    <r>
      <t xml:space="preserve">Susan Mayer, Tetra Tech:  </t>
    </r>
    <r>
      <rPr>
        <sz val="14"/>
        <rFont val="Calibri"/>
        <family val="2"/>
        <scheme val="minor"/>
      </rPr>
      <t>1900 Pulehu Road, Kula, HI., TMK (2) 2-3-002:007</t>
    </r>
  </si>
  <si>
    <r>
      <rPr>
        <b/>
        <sz val="14"/>
        <rFont val="Calibri"/>
        <family val="2"/>
        <scheme val="minor"/>
      </rPr>
      <t xml:space="preserve">Kevin Vaccarello, Sustain Hawaii:  </t>
    </r>
    <r>
      <rPr>
        <sz val="14"/>
        <rFont val="Calibri"/>
        <family val="2"/>
        <scheme val="minor"/>
      </rPr>
      <t>UST removal and any associated environmental remediation done n the mid-to late-80s or early 90s at 41-1025 Kalanianaole Hwy., Waimanalo, HI., TMK 4-1-007-035, Saito, Chester J Trust &amp; Saito, Janet T Trust</t>
    </r>
  </si>
  <si>
    <r>
      <t xml:space="preserve">Pua Loke St. </t>
    </r>
    <r>
      <rPr>
        <b/>
        <sz val="14"/>
        <rFont val="Calibri"/>
        <family val="2"/>
        <scheme val="minor"/>
      </rPr>
      <t xml:space="preserve">4398 </t>
    </r>
    <r>
      <rPr>
        <sz val="14"/>
        <rFont val="Calibri"/>
        <family val="2"/>
        <scheme val="minor"/>
      </rPr>
      <t>and 4398D, Lihue, Kauai</t>
    </r>
  </si>
  <si>
    <r>
      <t xml:space="preserve">Nawiliwili Rd. 4303 and </t>
    </r>
    <r>
      <rPr>
        <b/>
        <sz val="14"/>
        <rFont val="Calibri"/>
        <family val="2"/>
        <scheme val="minor"/>
      </rPr>
      <t>4304</t>
    </r>
    <r>
      <rPr>
        <sz val="14"/>
        <rFont val="Calibri"/>
        <family val="2"/>
        <scheme val="minor"/>
      </rPr>
      <t>, Lihue, Kauai</t>
    </r>
  </si>
  <si>
    <r>
      <rPr>
        <b/>
        <sz val="14"/>
        <rFont val="Calibri"/>
        <family val="2"/>
        <scheme val="minor"/>
      </rPr>
      <t xml:space="preserve">Michael Hartman:  </t>
    </r>
    <r>
      <rPr>
        <sz val="14"/>
        <rFont val="Calibri"/>
        <family val="2"/>
        <scheme val="minor"/>
      </rPr>
      <t xml:space="preserve">74-550 Honokohau Street, Kailua, Kona, Parcel 740240020000. </t>
    </r>
  </si>
  <si>
    <r>
      <t xml:space="preserve">Jeffrey Cruise, Ford and Associates, Inc.:  </t>
    </r>
    <r>
      <rPr>
        <sz val="14"/>
        <rFont val="Calibri"/>
        <family val="2"/>
        <scheme val="minor"/>
      </rPr>
      <t>94-169 Farrington Highway, Waipahu, HI., 9-201467, LUST 910089</t>
    </r>
  </si>
  <si>
    <r>
      <rPr>
        <b/>
        <sz val="14"/>
        <rFont val="Calibri"/>
        <family val="2"/>
        <scheme val="minor"/>
      </rPr>
      <t xml:space="preserve">Tim Swartz, Ford &amp; Associates:  </t>
    </r>
    <r>
      <rPr>
        <sz val="14"/>
        <rFont val="Calibri"/>
        <family val="2"/>
        <scheme val="minor"/>
      </rPr>
      <t>LBTC Holdings, LLC dba Lex Brodie's Tire Company, 94-169 Farrington Highway, Waipahu, 9-201467/LUST Release 910089</t>
    </r>
  </si>
  <si>
    <t>Cutter Mitsubishi Dodge, 94-149 Farrington Highway, Waipahu, 9-201495, LUST Release 020035</t>
  </si>
  <si>
    <t>Nissan of Waipahu - Service Center, 94-133 Leonui Street, Waipahu, 9-202522, LUST Release 930018</t>
  </si>
  <si>
    <r>
      <rPr>
        <b/>
        <sz val="14"/>
        <rFont val="Calibri"/>
        <family val="2"/>
        <scheme val="minor"/>
      </rPr>
      <t xml:space="preserve">Jeff King, Malama Environmental:  </t>
    </r>
    <r>
      <rPr>
        <sz val="14"/>
        <rFont val="Calibri"/>
        <family val="2"/>
        <scheme val="minor"/>
      </rPr>
      <t>830 Kolu Street, Wailuku, HI</t>
    </r>
  </si>
  <si>
    <r>
      <rPr>
        <b/>
        <sz val="14"/>
        <rFont val="Calibri"/>
        <family val="2"/>
        <scheme val="minor"/>
      </rPr>
      <t xml:space="preserve">Connie Marini:  </t>
    </r>
    <r>
      <rPr>
        <sz val="14"/>
        <rFont val="Calibri"/>
        <family val="2"/>
        <scheme val="minor"/>
      </rPr>
      <t>updated financial assurance info listing for all UST facilities in excell format, for the entire state.</t>
    </r>
  </si>
  <si>
    <r>
      <rPr>
        <b/>
        <sz val="14"/>
        <rFont val="Calibri"/>
        <family val="2"/>
        <scheme val="minor"/>
      </rPr>
      <t xml:space="preserve">Mary Spencer, EnviroServices &amp; Training Center, LLC:  </t>
    </r>
    <r>
      <rPr>
        <sz val="14"/>
        <rFont val="Calibri"/>
        <family val="2"/>
        <scheme val="minor"/>
      </rPr>
      <t>First Development, Inc., 1777 Kapiolani Blvd., HID984466060</t>
    </r>
  </si>
  <si>
    <t>Unocal 76 SS L 5583, 1818 Kapiolani Blvd., HID984468769</t>
  </si>
  <si>
    <t>Hawaii Convention Center, 1801 Kalakaua Avenue, HIP000040451</t>
  </si>
  <si>
    <t>B&amp;S Automotive Technicians, 1789 Kapiolani, HID981573959</t>
  </si>
  <si>
    <r>
      <rPr>
        <b/>
        <sz val="14"/>
        <rFont val="Calibri"/>
        <family val="2"/>
        <scheme val="minor"/>
      </rPr>
      <t xml:space="preserve">Mary Spencer, EnviroServices &amp; Training Center, LLC:  </t>
    </r>
    <r>
      <rPr>
        <sz val="14"/>
        <rFont val="Calibri"/>
        <family val="2"/>
        <scheme val="minor"/>
      </rPr>
      <t>Funai's Union Service L-5583, 9-100047</t>
    </r>
  </si>
  <si>
    <t>Aloha Motors, 9-102160</t>
  </si>
  <si>
    <t>JCRA Investments, 9-103857</t>
  </si>
  <si>
    <t>Gas 'N Glo, Inc., 9-100834</t>
  </si>
  <si>
    <t>Kapiolani Residence, 9-103963</t>
  </si>
  <si>
    <t>Ling Brothers, Ltd., 9-100819</t>
  </si>
  <si>
    <t>C&amp;CH Pawaa Fire Station, 9-100087</t>
  </si>
  <si>
    <t>Firestone Store, 9-102403</t>
  </si>
  <si>
    <t>Firestone Store, 9-102591</t>
  </si>
  <si>
    <t>The Watermark Waikiki, 9-103868</t>
  </si>
  <si>
    <t>Jimmy's Chevron Service, 9-101106</t>
  </si>
  <si>
    <t>McCully Service Station, 9-101274</t>
  </si>
  <si>
    <t>Hele King Kalakaua #61018, 9-100059</t>
  </si>
  <si>
    <r>
      <rPr>
        <b/>
        <sz val="14"/>
        <rFont val="Calibri"/>
        <family val="2"/>
        <scheme val="minor"/>
      </rPr>
      <t xml:space="preserve">Tim Swartz, Ford &amp; Associates:  </t>
    </r>
    <r>
      <rPr>
        <sz val="14"/>
        <rFont val="Calibri"/>
        <family val="2"/>
        <scheme val="minor"/>
      </rPr>
      <t>Honolulu Body &amp; Fender Shop, 131 Mokauea Street, Honolulu, 9-101544, LUST Release 930134</t>
    </r>
  </si>
  <si>
    <t>Sam's Supply Co., Ltd., 1824 Auiki Street, Honolulu, 9-101463</t>
  </si>
  <si>
    <r>
      <rPr>
        <b/>
        <sz val="14"/>
        <rFont val="Calibri"/>
        <family val="2"/>
        <scheme val="minor"/>
      </rPr>
      <t xml:space="preserve">Vincent Yanagita, Environmental Risk Analysis:  </t>
    </r>
    <r>
      <rPr>
        <sz val="14"/>
        <rFont val="Calibri"/>
        <family val="2"/>
        <scheme val="minor"/>
      </rPr>
      <t>Aloha Service Station No. 1090, Aloha Manoa, 3001 East Manoa Road, 9-100049</t>
    </r>
  </si>
  <si>
    <r>
      <rPr>
        <b/>
        <sz val="14"/>
        <rFont val="Calibri"/>
        <family val="2"/>
        <scheme val="minor"/>
      </rPr>
      <t xml:space="preserve">Max Solmssen, Kaimana Environmental Solutions, LLC:  </t>
    </r>
    <r>
      <rPr>
        <sz val="14"/>
        <rFont val="Calibri"/>
        <family val="2"/>
        <scheme val="minor"/>
      </rPr>
      <t>16-213 Melekahiwa Place, Keaau, HI</t>
    </r>
  </si>
  <si>
    <t>16-212 Melekahiwa Place, Keaau, HI</t>
  </si>
  <si>
    <t>16-209 Melekahiwa Place, Keaau, HI</t>
  </si>
  <si>
    <t>16-224 Wiliama Place, Keaau, HI</t>
  </si>
  <si>
    <t>16-220 Wiliama Place, Keaau, HI</t>
  </si>
  <si>
    <r>
      <rPr>
        <b/>
        <sz val="14"/>
        <rFont val="Calibri"/>
        <family val="2"/>
        <scheme val="minor"/>
      </rPr>
      <t xml:space="preserve">Tim Swartz, Ford &amp; Associates:  </t>
    </r>
    <r>
      <rPr>
        <sz val="14"/>
        <rFont val="Calibri"/>
        <family val="2"/>
        <scheme val="minor"/>
      </rPr>
      <t>Cycle City, 2965 North Nimitz Highway, Honolulu, 9-101924</t>
    </r>
  </si>
  <si>
    <t>Wholesale Motors, Inc., 2999 North Nimitz Highway, Honolulu, 9-101923</t>
  </si>
  <si>
    <t>JN Chevrolet/Mazda Detail Shop, 2971 North Nimitz Highway, Honolulu, 9-101149</t>
  </si>
  <si>
    <t>Overseas Freight Forwarders, Inc., 2959 Koapaka Street, Honolulu, 9-101472, LUST Release 080011</t>
  </si>
  <si>
    <t>K. Yamada Distributors, Ltd., 2939-2949 Koapaka Street, Honolulu, 9-100935, LUST Release 090028</t>
  </si>
  <si>
    <t>Airport Used Car Rental, Inc., 3033 North Nimitz Highway, Honolulu, 9-102021, LUST Release 090025</t>
  </si>
  <si>
    <r>
      <rPr>
        <b/>
        <sz val="14"/>
        <rFont val="Calibri"/>
        <family val="2"/>
        <scheme val="minor"/>
      </rPr>
      <t xml:space="preserve">Michael Hartman:  </t>
    </r>
    <r>
      <rPr>
        <sz val="14"/>
        <rFont val="Calibri"/>
        <family val="2"/>
        <scheme val="minor"/>
      </rPr>
      <t>Kapolei Business Park, Perchloroethylene in soil, 91-600 Kalaeloa Boulevard</t>
    </r>
  </si>
  <si>
    <r>
      <rPr>
        <b/>
        <sz val="14"/>
        <rFont val="Calibri"/>
        <family val="2"/>
        <scheme val="minor"/>
      </rPr>
      <t xml:space="preserve">Michael Hartman:  </t>
    </r>
    <r>
      <rPr>
        <sz val="14"/>
        <rFont val="Calibri"/>
        <family val="2"/>
        <scheme val="minor"/>
      </rPr>
      <t>2341 Lauwiliwili Street, Kapolei, HI., Parcel 910750690000</t>
    </r>
  </si>
  <si>
    <r>
      <rPr>
        <b/>
        <sz val="14"/>
        <rFont val="Calibri"/>
        <family val="2"/>
        <scheme val="minor"/>
      </rPr>
      <t xml:space="preserve">Michael Hartman:  </t>
    </r>
    <r>
      <rPr>
        <sz val="14"/>
        <rFont val="Calibri"/>
        <family val="2"/>
        <scheme val="minor"/>
      </rPr>
      <t>46-201 Kahuhipa Street, Kaneohe, HI., Parcel 460300730000</t>
    </r>
  </si>
  <si>
    <r>
      <rPr>
        <b/>
        <sz val="14"/>
        <rFont val="Calibri"/>
        <family val="2"/>
        <scheme val="minor"/>
      </rPr>
      <t xml:space="preserve">Michael Hartman:  </t>
    </r>
    <r>
      <rPr>
        <sz val="14"/>
        <rFont val="Calibri"/>
        <family val="2"/>
        <scheme val="minor"/>
      </rPr>
      <t>46-4 Alaloa St./46-177 Kahuhipa Street, Kaneohe, HI., Parcel 460300150000</t>
    </r>
  </si>
  <si>
    <r>
      <rPr>
        <b/>
        <sz val="14"/>
        <rFont val="Calibri"/>
        <family val="2"/>
        <scheme val="minor"/>
      </rPr>
      <t xml:space="preserve">Krystin Albano, Myounghee Noh &amp; Associates, LLC:  </t>
    </r>
    <r>
      <rPr>
        <sz val="14"/>
        <rFont val="Calibri"/>
        <family val="2"/>
        <scheme val="minor"/>
      </rPr>
      <t>owner: Kimi Hotels, Inc., TMK (3) 21006078</t>
    </r>
  </si>
  <si>
    <t>owner: Kimi Hotels, Inc., TMK (3) 21006085</t>
  </si>
  <si>
    <t>126 Banyan Way, owner: Kimi Hotels, Inc., TMK (3) 21006029</t>
  </si>
  <si>
    <t>owner: Jason Argust Waterhouse and Gustav Dimond Waterhouse, Lessess M S Petroleum Corp., sub-lessee: Hukilau Hotels, TMK (3) 21006086</t>
  </si>
  <si>
    <t>owner: Jason Argust Waterhouse and Gustav Dimond Waterhouse, Lessess MS Petroleum Corp., Sub-lessee: Hukilau Hotels, TMK (3) 21006059</t>
  </si>
  <si>
    <r>
      <rPr>
        <b/>
        <sz val="14"/>
        <rFont val="Calibri"/>
        <family val="2"/>
        <scheme val="minor"/>
      </rPr>
      <t xml:space="preserve">Douglas Oringer, Ensolum, LLC:  </t>
    </r>
    <r>
      <rPr>
        <sz val="14"/>
        <rFont val="Calibri"/>
        <family val="2"/>
        <scheme val="minor"/>
      </rPr>
      <t>The Lord's Team Ministries Church Bldg(s), 52 Lono Avenue, Kahului, HI., TMK (2) 3-7-004-012/TMK 3704-12 (NW quadrant of Lono Ave. &amp; Vevau St. intersection)</t>
    </r>
  </si>
  <si>
    <r>
      <rPr>
        <b/>
        <sz val="14"/>
        <rFont val="Calibri"/>
        <family val="2"/>
        <scheme val="minor"/>
      </rPr>
      <t xml:space="preserve">Douglas Oringer, Ensolum, LLC:  </t>
    </r>
    <r>
      <rPr>
        <sz val="14"/>
        <rFont val="Calibri"/>
        <family val="2"/>
        <scheme val="minor"/>
      </rPr>
      <t>Pukalani Square, 81 Makawao Avenue, Makawao, HI., TMK (2) 3-7-044-034/TMK 2344-34</t>
    </r>
  </si>
  <si>
    <r>
      <rPr>
        <b/>
        <sz val="14"/>
        <rFont val="Calibri"/>
        <family val="2"/>
        <scheme val="minor"/>
      </rPr>
      <t xml:space="preserve">Max Solmssen, Kaimana Environmental Solutions, LLC:  </t>
    </r>
    <r>
      <rPr>
        <sz val="14"/>
        <rFont val="Calibri"/>
        <family val="2"/>
        <scheme val="minor"/>
      </rPr>
      <t>79-2597 Puu Lehua Drive, South Kona, HI</t>
    </r>
  </si>
  <si>
    <t>79-2600 Puu Lehua Drive, South Kona, HI</t>
  </si>
  <si>
    <t>79-2596 Puu Lehua Drive, South Kona, HI</t>
  </si>
  <si>
    <t>TMK (3) 7-9-001:037</t>
  </si>
  <si>
    <t>TMK (3) 7-9-001:040</t>
  </si>
  <si>
    <t>TMK (3) 7-9-001:041</t>
  </si>
  <si>
    <r>
      <rPr>
        <b/>
        <sz val="14"/>
        <rFont val="Calibri"/>
        <family val="2"/>
        <scheme val="minor"/>
      </rPr>
      <t xml:space="preserve">Kevin Kennedy, Kevin S Kennedy Consulting, LLC:  </t>
    </r>
    <r>
      <rPr>
        <sz val="14"/>
        <rFont val="Calibri"/>
        <family val="2"/>
        <scheme val="minor"/>
      </rPr>
      <t>Lots 2 &amp; 3 of the Kapolei Business Park WEST development , 91-1930 and 91-1970 Lauwiliwili St., Kapolei, HI.  The 2 3.5 acre lots are identified by TMKs (1) 9-1-175 Parcels 006 &amp; 007.</t>
    </r>
  </si>
  <si>
    <r>
      <rPr>
        <b/>
        <sz val="14"/>
        <rFont val="Calibri"/>
        <family val="2"/>
        <scheme val="minor"/>
      </rPr>
      <t xml:space="preserve">Michael Hartman:  </t>
    </r>
    <r>
      <rPr>
        <sz val="14"/>
        <rFont val="Calibri"/>
        <family val="2"/>
        <scheme val="minor"/>
      </rPr>
      <t>46-201 Kahuhipa Street, Kaneohe, HI., Parcel 460300730000, 9-203778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</si>
</sst>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1"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b/>
      <sz val="26"/>
      <color rgb="FFFF0000"/>
      <name val="Calibri"/>
      <family val="2"/>
      <scheme val="minor"/>
    </font>
  </fonts>
  <fills count="29">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
      <patternFill patternType="solid">
        <fgColor theme="9"/>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7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7" fillId="28" borderId="62" xfId="0" applyFont="1" applyFill="1" applyBorder="1" applyAlignment="1" applyProtection="1">
      <alignment horizontal="left" vertical="top" wrapText="1"/>
      <protection locked="0"/>
    </xf>
    <xf numFmtId="0" fontId="27" fillId="28" borderId="5" xfId="0"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vertical="top" wrapText="1"/>
      <protection locked="0"/>
    </xf>
    <xf numFmtId="0" fontId="27" fillId="15" borderId="5" xfId="0" applyFont="1" applyFill="1" applyBorder="1" applyAlignment="1" applyProtection="1">
      <alignment horizontal="left" vertical="top" wrapText="1"/>
      <protection locked="0"/>
    </xf>
    <xf numFmtId="49" fontId="27" fillId="15" borderId="5" xfId="0" applyNumberFormat="1" applyFont="1" applyFill="1" applyBorder="1" applyAlignment="1" applyProtection="1">
      <alignment horizontal="left" vertical="top" wrapText="1"/>
      <protection locked="0"/>
    </xf>
    <xf numFmtId="0" fontId="27" fillId="15" borderId="3" xfId="0" applyNumberFormat="1" applyFont="1" applyFill="1" applyBorder="1" applyAlignment="1" applyProtection="1">
      <alignment horizontal="left" vertical="top" wrapText="1"/>
      <protection locked="0"/>
    </xf>
    <xf numFmtId="0" fontId="27" fillId="15" borderId="4" xfId="0" applyNumberFormat="1" applyFont="1" applyFill="1" applyBorder="1" applyAlignment="1" applyProtection="1">
      <alignment horizontal="left" vertical="top" wrapText="1"/>
      <protection locked="0"/>
    </xf>
    <xf numFmtId="0" fontId="27" fillId="12" borderId="5" xfId="0" applyFont="1" applyFill="1" applyBorder="1" applyAlignment="1" applyProtection="1">
      <alignment horizontal="left" vertical="top" wrapText="1"/>
      <protection locked="0"/>
    </xf>
    <xf numFmtId="49" fontId="27" fillId="12" borderId="5" xfId="0" applyNumberFormat="1" applyFont="1" applyFill="1" applyBorder="1" applyAlignment="1" applyProtection="1">
      <alignment horizontal="left" vertical="top" wrapText="1"/>
      <protection locked="0"/>
    </xf>
    <xf numFmtId="0" fontId="27" fillId="12" borderId="3" xfId="0" applyNumberFormat="1" applyFont="1" applyFill="1" applyBorder="1" applyAlignment="1" applyProtection="1">
      <alignment horizontal="left" vertical="top" wrapText="1"/>
      <protection locked="0"/>
    </xf>
    <xf numFmtId="0" fontId="27" fillId="28" borderId="4" xfId="0" applyNumberFormat="1" applyFont="1" applyFill="1" applyBorder="1" applyAlignment="1" applyProtection="1">
      <alignment horizontal="left" vertical="top" wrapText="1"/>
      <protection locked="0"/>
    </xf>
    <xf numFmtId="0" fontId="27" fillId="28" borderId="3" xfId="0" applyNumberFormat="1" applyFont="1" applyFill="1" applyBorder="1" applyAlignment="1" applyProtection="1">
      <alignment horizontal="left"/>
      <protection locked="0"/>
    </xf>
    <xf numFmtId="0" fontId="27" fillId="28" borderId="5" xfId="0" applyNumberFormat="1" applyFont="1" applyFill="1" applyBorder="1" applyAlignment="1" applyProtection="1">
      <alignment horizontal="left"/>
      <protection locked="0"/>
    </xf>
    <xf numFmtId="0" fontId="27" fillId="15" borderId="3" xfId="0" applyNumberFormat="1" applyFont="1" applyFill="1" applyBorder="1" applyAlignment="1" applyProtection="1">
      <alignment horizontal="left"/>
      <protection locked="0"/>
    </xf>
    <xf numFmtId="0" fontId="27" fillId="15" borderId="5" xfId="0" applyNumberFormat="1" applyFont="1" applyFill="1" applyBorder="1" applyAlignment="1" applyProtection="1">
      <alignment horizontal="left"/>
      <protection locked="0"/>
    </xf>
    <xf numFmtId="0" fontId="27" fillId="12" borderId="3" xfId="0" applyNumberFormat="1" applyFont="1" applyFill="1" applyBorder="1" applyAlignment="1" applyProtection="1">
      <alignment horizontal="left"/>
      <protection locked="0"/>
    </xf>
    <xf numFmtId="0" fontId="27" fillId="12" borderId="5" xfId="0" applyNumberFormat="1" applyFont="1" applyFill="1" applyBorder="1" applyAlignment="1" applyProtection="1">
      <alignment horizontal="left"/>
      <protection locked="0"/>
    </xf>
    <xf numFmtId="0" fontId="27" fillId="28" borderId="5" xfId="0" applyNumberFormat="1" applyFont="1" applyFill="1" applyBorder="1" applyAlignment="1" applyProtection="1">
      <alignment horizontal="left" vertical="top" wrapText="1"/>
      <protection locked="0"/>
    </xf>
    <xf numFmtId="0" fontId="27" fillId="28" borderId="6" xfId="0" applyNumberFormat="1"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vertical="center" wrapText="1"/>
      <protection locked="0"/>
    </xf>
    <xf numFmtId="49" fontId="27" fillId="15" borderId="5" xfId="0" applyNumberFormat="1" applyFont="1" applyFill="1" applyBorder="1" applyAlignment="1" applyProtection="1">
      <alignment horizontal="left" vertical="center" wrapText="1"/>
      <protection locked="0"/>
    </xf>
    <xf numFmtId="49" fontId="27" fillId="12" borderId="5" xfId="0" applyNumberFormat="1" applyFont="1" applyFill="1" applyBorder="1" applyAlignment="1" applyProtection="1">
      <alignment horizontal="left" vertical="center" wrapText="1"/>
      <protection locked="0"/>
    </xf>
    <xf numFmtId="0" fontId="27" fillId="15" borderId="5" xfId="0" applyNumberFormat="1" applyFont="1" applyFill="1" applyBorder="1" applyAlignment="1" applyProtection="1">
      <alignment horizontal="left" vertical="top" wrapText="1"/>
      <protection locked="0"/>
    </xf>
    <xf numFmtId="0" fontId="27" fillId="12" borderId="5" xfId="0" applyNumberFormat="1" applyFont="1" applyFill="1" applyBorder="1" applyAlignment="1" applyProtection="1">
      <alignment horizontal="left" vertical="top" wrapText="1"/>
      <protection locked="0"/>
    </xf>
    <xf numFmtId="0" fontId="80" fillId="23" borderId="10" xfId="0" applyFont="1" applyFill="1" applyBorder="1" applyAlignment="1" applyProtection="1">
      <alignment horizontal="right"/>
      <protection locked="0"/>
    </xf>
    <xf numFmtId="0" fontId="27" fillId="28" borderId="5" xfId="0" applyNumberFormat="1" applyFont="1" applyFill="1" applyBorder="1" applyAlignment="1" applyProtection="1">
      <alignment horizontal="left" wrapText="1"/>
      <protection locked="0"/>
    </xf>
    <xf numFmtId="0" fontId="27" fillId="28" borderId="3" xfId="0" applyNumberFormat="1" applyFont="1" applyFill="1" applyBorder="1" applyAlignment="1" applyProtection="1">
      <alignment horizontal="left" wrapText="1"/>
      <protection locked="0"/>
    </xf>
    <xf numFmtId="0" fontId="27" fillId="15" borderId="5" xfId="0" applyNumberFormat="1" applyFont="1" applyFill="1" applyBorder="1" applyAlignment="1" applyProtection="1">
      <alignment horizontal="left" wrapText="1"/>
      <protection locked="0"/>
    </xf>
    <xf numFmtId="0" fontId="27" fillId="15" borderId="3" xfId="0" applyNumberFormat="1" applyFont="1" applyFill="1" applyBorder="1" applyAlignment="1" applyProtection="1">
      <alignment horizontal="left" wrapText="1"/>
      <protection locked="0"/>
    </xf>
    <xf numFmtId="0" fontId="27" fillId="12" borderId="5" xfId="0" applyNumberFormat="1" applyFont="1" applyFill="1" applyBorder="1" applyAlignment="1" applyProtection="1">
      <alignment horizontal="left" wrapText="1"/>
      <protection locked="0"/>
    </xf>
    <xf numFmtId="0" fontId="27" fillId="12" borderId="3" xfId="0" applyNumberFormat="1" applyFont="1" applyFill="1" applyBorder="1" applyAlignment="1" applyProtection="1">
      <alignment horizontal="left" wrapText="1"/>
      <protection locked="0"/>
    </xf>
    <xf numFmtId="0" fontId="27" fillId="0" borderId="12" xfId="0" applyNumberFormat="1" applyFont="1" applyBorder="1" applyAlignment="1" applyProtection="1">
      <alignment horizontal="center"/>
      <protection locked="0"/>
    </xf>
    <xf numFmtId="0" fontId="41" fillId="28" borderId="3" xfId="0" applyNumberFormat="1" applyFont="1" applyFill="1" applyBorder="1" applyAlignment="1" applyProtection="1">
      <alignment horizontal="left" wrapText="1"/>
      <protection locked="0"/>
    </xf>
    <xf numFmtId="0" fontId="41" fillId="15" borderId="3" xfId="0" applyNumberFormat="1" applyFont="1" applyFill="1" applyBorder="1" applyAlignment="1" applyProtection="1">
      <alignment horizontal="left" wrapText="1"/>
      <protection locked="0"/>
    </xf>
    <xf numFmtId="0" fontId="41" fillId="12" borderId="3" xfId="0" applyNumberFormat="1" applyFont="1" applyFill="1" applyBorder="1" applyAlignment="1" applyProtection="1">
      <alignment horizontal="left" wrapText="1"/>
      <protection locked="0"/>
    </xf>
    <xf numFmtId="0" fontId="27" fillId="15" borderId="6" xfId="0" applyNumberFormat="1" applyFont="1" applyFill="1" applyBorder="1" applyAlignment="1" applyProtection="1">
      <alignment horizontal="left" vertical="top" wrapText="1"/>
      <protection locked="0"/>
    </xf>
    <xf numFmtId="0" fontId="27" fillId="12" borderId="4" xfId="0" applyNumberFormat="1" applyFont="1" applyFill="1" applyBorder="1" applyAlignment="1" applyProtection="1">
      <alignment horizontal="left" vertical="top" wrapText="1"/>
      <protection locked="0"/>
    </xf>
    <xf numFmtId="0" fontId="41" fillId="28" borderId="3" xfId="0" applyNumberFormat="1" applyFont="1" applyFill="1" applyBorder="1" applyAlignment="1" applyProtection="1">
      <alignment horizontal="left" vertical="top" wrapText="1"/>
      <protection locked="0"/>
    </xf>
    <xf numFmtId="0" fontId="41" fillId="15" borderId="3" xfId="0" applyNumberFormat="1" applyFont="1" applyFill="1" applyBorder="1" applyAlignment="1" applyProtection="1">
      <alignment horizontal="left" vertical="top" wrapText="1"/>
      <protection locked="0"/>
    </xf>
    <xf numFmtId="0" fontId="41" fillId="12" borderId="3" xfId="0" applyNumberFormat="1" applyFont="1" applyFill="1" applyBorder="1" applyAlignment="1" applyProtection="1">
      <alignment horizontal="left" vertical="top" wrapText="1"/>
      <protection locked="0"/>
    </xf>
    <xf numFmtId="49" fontId="27" fillId="28" borderId="5" xfId="0" applyNumberFormat="1" applyFont="1" applyFill="1" applyBorder="1" applyAlignment="1" applyProtection="1">
      <alignment horizontal="left" wrapText="1"/>
      <protection locked="0"/>
    </xf>
    <xf numFmtId="49" fontId="27" fillId="15" borderId="5" xfId="0" applyNumberFormat="1" applyFont="1" applyFill="1" applyBorder="1" applyAlignment="1" applyProtection="1">
      <alignment horizontal="left" wrapText="1"/>
      <protection locked="0"/>
    </xf>
    <xf numFmtId="0" fontId="27" fillId="12" borderId="6" xfId="0" applyNumberFormat="1" applyFont="1" applyFill="1" applyBorder="1" applyAlignment="1" applyProtection="1">
      <alignment horizontal="left" vertical="top" wrapText="1"/>
      <protection locked="0"/>
    </xf>
    <xf numFmtId="49" fontId="27" fillId="12" borderId="5" xfId="0" applyNumberFormat="1" applyFont="1" applyFill="1" applyBorder="1" applyAlignment="1" applyProtection="1">
      <alignment horizontal="left" wrapText="1"/>
      <protection locked="0"/>
    </xf>
    <xf numFmtId="0" fontId="27" fillId="28" borderId="6" xfId="0" applyNumberFormat="1" applyFont="1" applyFill="1" applyBorder="1" applyAlignment="1" applyProtection="1">
      <alignment horizontal="left"/>
      <protection locked="0"/>
    </xf>
    <xf numFmtId="0" fontId="27" fillId="15" borderId="6" xfId="0" applyNumberFormat="1" applyFont="1" applyFill="1" applyBorder="1" applyAlignment="1" applyProtection="1">
      <alignment horizontal="left"/>
      <protection locked="0"/>
    </xf>
    <xf numFmtId="0" fontId="27" fillId="12" borderId="6" xfId="0" applyNumberFormat="1" applyFont="1" applyFill="1" applyBorder="1" applyAlignment="1" applyProtection="1">
      <alignment horizontal="left"/>
      <protection locked="0"/>
    </xf>
    <xf numFmtId="0" fontId="41" fillId="28" borderId="5" xfId="0" applyNumberFormat="1" applyFont="1" applyFill="1" applyBorder="1" applyAlignment="1" applyProtection="1">
      <alignment horizontal="left" vertical="top" wrapText="1"/>
      <protection locked="0"/>
    </xf>
    <xf numFmtId="0" fontId="41" fillId="15" borderId="5" xfId="0" applyNumberFormat="1" applyFont="1" applyFill="1" applyBorder="1" applyAlignment="1" applyProtection="1">
      <alignment horizontal="left" vertical="top" wrapText="1"/>
      <protection locked="0"/>
    </xf>
    <xf numFmtId="0" fontId="41" fillId="12" borderId="5" xfId="0" applyNumberFormat="1" applyFont="1" applyFill="1" applyBorder="1" applyAlignment="1" applyProtection="1">
      <alignment horizontal="left" vertical="top" wrapText="1"/>
      <protection locked="0"/>
    </xf>
    <xf numFmtId="0" fontId="34" fillId="23" borderId="10" xfId="0" applyFont="1" applyFill="1" applyBorder="1" applyAlignment="1" applyProtection="1">
      <alignment horizontal="right"/>
      <protection locked="0"/>
    </xf>
    <xf numFmtId="0" fontId="24" fillId="0" borderId="4" xfId="0" applyNumberFormat="1" applyFont="1" applyFill="1" applyBorder="1" applyAlignment="1" applyProtection="1">
      <alignment horizontal="left" vertical="top" wrapText="1"/>
      <protection locked="0"/>
    </xf>
    <xf numFmtId="49" fontId="27" fillId="0" borderId="4" xfId="0" applyNumberFormat="1" applyFont="1" applyFill="1" applyBorder="1" applyAlignment="1" applyProtection="1">
      <alignment horizontal="left" vertical="center" wrapText="1"/>
      <protection locked="0"/>
    </xf>
    <xf numFmtId="0" fontId="27" fillId="0" borderId="4" xfId="0" applyNumberFormat="1" applyFont="1" applyFill="1" applyBorder="1" applyAlignment="1" applyProtection="1">
      <alignment horizontal="left" vertical="top" wrapText="1"/>
      <protection locked="0"/>
    </xf>
    <xf numFmtId="49" fontId="27" fillId="28" borderId="4" xfId="0" applyNumberFormat="1" applyFont="1" applyFill="1" applyBorder="1" applyAlignment="1" applyProtection="1">
      <alignment horizontal="left" vertic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3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1"/>
      </font>
    </dxf>
    <dxf>
      <font>
        <color theme="0"/>
      </font>
    </dxf>
    <dxf>
      <font>
        <color theme="0"/>
      </font>
    </dxf>
    <dxf>
      <font>
        <color theme="1"/>
      </font>
    </dxf>
    <dxf>
      <font>
        <color theme="1"/>
      </font>
    </dxf>
    <dxf>
      <font>
        <color theme="1"/>
      </font>
    </dxf>
    <dxf>
      <font>
        <color theme="1"/>
      </font>
    </dxf>
    <dxf>
      <font>
        <color theme="1"/>
      </font>
    </dxf>
    <dxf>
      <font>
        <color theme="1"/>
      </font>
    </dxf>
    <dxf>
      <font>
        <color theme="1"/>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71" zoomScaleNormal="71" zoomScaleSheetLayoutView="30" zoomScalePageLayoutView="50" workbookViewId="0">
      <selection activeCell="D3" sqref="D3"/>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725" t="s">
        <v>3415</v>
      </c>
      <c r="D1" s="726"/>
      <c r="E1" s="726"/>
      <c r="F1" s="727"/>
      <c r="G1" s="727"/>
      <c r="H1" s="727"/>
      <c r="I1" s="728"/>
      <c r="J1" s="729"/>
      <c r="K1" s="730" t="s">
        <v>5</v>
      </c>
      <c r="L1" s="731"/>
      <c r="M1" s="732" t="s">
        <v>2638</v>
      </c>
      <c r="N1" s="733"/>
      <c r="O1" s="734"/>
      <c r="P1" s="734"/>
      <c r="Q1" s="734"/>
      <c r="R1" s="734"/>
      <c r="S1" s="734"/>
      <c r="T1" s="734"/>
      <c r="U1" s="735"/>
      <c r="V1" s="736" t="s">
        <v>43</v>
      </c>
      <c r="W1" s="737"/>
      <c r="X1" s="737"/>
      <c r="Y1" s="737"/>
      <c r="Z1" s="737"/>
      <c r="AA1" s="737"/>
      <c r="AB1" s="737"/>
      <c r="AC1" s="737"/>
      <c r="AD1" s="737"/>
      <c r="AE1" s="738"/>
      <c r="AF1" s="739" t="s">
        <v>42</v>
      </c>
      <c r="AG1" s="740"/>
      <c r="AH1" s="747" t="s">
        <v>3438</v>
      </c>
      <c r="AI1" s="748"/>
      <c r="AJ1" s="748"/>
      <c r="AK1" s="748"/>
      <c r="AL1" s="747" t="s">
        <v>3439</v>
      </c>
      <c r="AM1" s="749"/>
      <c r="AN1" s="749"/>
      <c r="AO1" s="750"/>
      <c r="AP1" s="693" t="s">
        <v>3431</v>
      </c>
      <c r="AQ1" s="694"/>
      <c r="AR1" s="694"/>
      <c r="AS1" s="694"/>
      <c r="AT1" s="694"/>
      <c r="AU1" s="694"/>
      <c r="AV1" s="695"/>
      <c r="AW1" s="719" t="s">
        <v>2659</v>
      </c>
      <c r="AX1" s="720"/>
      <c r="AY1" s="720"/>
      <c r="AZ1" s="721"/>
      <c r="BA1" s="722" t="s">
        <v>2663</v>
      </c>
      <c r="BB1" s="723"/>
      <c r="BC1" s="723"/>
      <c r="BD1" s="723"/>
      <c r="BE1" s="723"/>
      <c r="BF1" s="723"/>
      <c r="BG1" s="723"/>
      <c r="BH1" s="724"/>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2457</v>
      </c>
      <c r="B3" s="310" t="s">
        <v>3336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701" t="s">
        <v>2618</v>
      </c>
      <c r="H4" s="702"/>
      <c r="I4" s="703" t="s">
        <v>2702</v>
      </c>
      <c r="J4" s="704"/>
      <c r="K4" s="705"/>
      <c r="L4" s="706"/>
      <c r="M4" s="361" t="s">
        <v>2619</v>
      </c>
      <c r="N4" s="237" t="s">
        <v>2615</v>
      </c>
      <c r="O4" s="707" t="s">
        <v>3416</v>
      </c>
      <c r="P4" s="708"/>
      <c r="Q4" s="708"/>
      <c r="R4" s="708"/>
      <c r="S4" s="708"/>
      <c r="T4" s="708"/>
      <c r="U4" s="709"/>
      <c r="V4" s="710" t="s">
        <v>3407</v>
      </c>
      <c r="W4" s="711"/>
      <c r="X4" s="711"/>
      <c r="Y4" s="741" t="s">
        <v>44</v>
      </c>
      <c r="Z4" s="742"/>
      <c r="AA4" s="362" t="s">
        <v>40</v>
      </c>
      <c r="AB4" s="743" t="s">
        <v>3394</v>
      </c>
      <c r="AC4" s="744"/>
      <c r="AD4" s="745" t="s">
        <v>3393</v>
      </c>
      <c r="AE4" s="746"/>
      <c r="AF4" s="401" t="s">
        <v>3403</v>
      </c>
      <c r="AG4" s="402" t="s">
        <v>3404</v>
      </c>
      <c r="AH4" s="363" t="s">
        <v>2673</v>
      </c>
      <c r="AI4" s="751" t="s">
        <v>7</v>
      </c>
      <c r="AJ4" s="715"/>
      <c r="AK4" s="716"/>
      <c r="AL4" s="714" t="s">
        <v>7</v>
      </c>
      <c r="AM4" s="752"/>
      <c r="AN4" s="752"/>
      <c r="AO4" s="753"/>
      <c r="AP4" s="696" t="s">
        <v>7</v>
      </c>
      <c r="AQ4" s="697"/>
      <c r="AR4" s="697"/>
      <c r="AS4" s="697"/>
      <c r="AT4" s="697"/>
      <c r="AU4" s="697"/>
      <c r="AV4" s="698"/>
      <c r="AW4" s="714" t="s">
        <v>7</v>
      </c>
      <c r="AX4" s="715"/>
      <c r="AY4" s="715"/>
      <c r="AZ4" s="716"/>
      <c r="BA4" s="714" t="s">
        <v>7</v>
      </c>
      <c r="BB4" s="717"/>
      <c r="BC4" s="717"/>
      <c r="BD4" s="717"/>
      <c r="BE4" s="717"/>
      <c r="BF4" s="717"/>
      <c r="BG4" s="717"/>
      <c r="BH4" s="718"/>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712" t="s">
        <v>3420</v>
      </c>
      <c r="B9" s="713"/>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SOH_HEALTH</v>
      </c>
      <c r="B10" s="636" t="str">
        <f>B3</f>
        <v>SOH/ HEALTH/ EHA/ EMD/ SOLID &amp; HAZARDOUS WASTE BR</v>
      </c>
      <c r="C10" s="557">
        <f>COUNTA(D12:D1011)</f>
        <v>945</v>
      </c>
      <c r="D10" s="558">
        <f>COUNTIF(D12:D1011,"*~**")</f>
        <v>0</v>
      </c>
      <c r="E10" s="559"/>
      <c r="F10" s="560">
        <f>COUNTIF(F12:F1011,"x")</f>
        <v>0</v>
      </c>
      <c r="G10" s="561">
        <f>COUNTA(G12:G1011)-(COUNTA(G12:G1011)-COUNT(G12:G1011))</f>
        <v>945</v>
      </c>
      <c r="H10" s="561">
        <f>COUNTA(H12:H1011)-(COUNTA(H12:H1011)-COUNT(H12:H1011))</f>
        <v>784</v>
      </c>
      <c r="I10" s="562">
        <f>COUNTIF(I12:I1011,"x")</f>
        <v>360</v>
      </c>
      <c r="J10" s="563">
        <f>COUNTIF(J12:J1011,"x")</f>
        <v>0</v>
      </c>
      <c r="K10" s="564">
        <f>COUNTIF(K12:K1011,"x")</f>
        <v>4</v>
      </c>
      <c r="L10" s="565">
        <f>COUNTIF(L12:L1011,"x")</f>
        <v>0</v>
      </c>
      <c r="M10" s="564">
        <f>COUNTA(M12:M1011)</f>
        <v>942</v>
      </c>
      <c r="N10" s="566">
        <f>SUM(AW12:AW1011)</f>
        <v>12080</v>
      </c>
      <c r="O10" s="567">
        <f t="shared" ref="O10:U10" si="10">COUNTIF(O12:O1011,"x")</f>
        <v>260</v>
      </c>
      <c r="P10" s="567">
        <f t="shared" si="10"/>
        <v>0</v>
      </c>
      <c r="Q10" s="567">
        <f t="shared" si="10"/>
        <v>2</v>
      </c>
      <c r="R10" s="567">
        <f t="shared" si="10"/>
        <v>681</v>
      </c>
      <c r="S10" s="567">
        <f>COUNTIF(S12:S1011,"x")</f>
        <v>0</v>
      </c>
      <c r="T10" s="567">
        <f t="shared" si="10"/>
        <v>0</v>
      </c>
      <c r="U10" s="568">
        <f t="shared" si="10"/>
        <v>0</v>
      </c>
      <c r="V10" s="569">
        <f>SUM(V12:V1011)</f>
        <v>237.50200000000001</v>
      </c>
      <c r="W10" s="570">
        <f t="shared" ref="W10:AA10" si="11">SUM(W12:W1011)</f>
        <v>66.5</v>
      </c>
      <c r="X10" s="571">
        <f t="shared" si="11"/>
        <v>0</v>
      </c>
      <c r="Y10" s="571">
        <f>SUM(Y12:Y1011)</f>
        <v>304.00200000000001</v>
      </c>
      <c r="Z10" s="572">
        <f t="shared" si="11"/>
        <v>3705.02</v>
      </c>
      <c r="AA10" s="573">
        <f t="shared" si="11"/>
        <v>0</v>
      </c>
      <c r="AB10" s="574">
        <f>COUNTIFS(AB12:AB1011,-30,Z12:Z1011,"&gt;0")</f>
        <v>942</v>
      </c>
      <c r="AC10" s="575">
        <f>COUNTIFS(AC12:AC1011,"x",Z12:Z1011,"&gt;0")</f>
        <v>0</v>
      </c>
      <c r="AD10" s="572">
        <f>SUMIF(AD12:AD1011,"&lt;0")</f>
        <v>0</v>
      </c>
      <c r="AE10" s="576">
        <f>SUMIFS(AE12:AE1011,AE12:AE1011,"&gt;0",Z12:Z1011,"&gt;0")</f>
        <v>35</v>
      </c>
      <c r="AF10" s="577">
        <f t="shared" ref="AF10:BH10" si="12">SUMIF(AF12:AF1011,"&gt;0")</f>
        <v>11</v>
      </c>
      <c r="AG10" s="578">
        <f t="shared" si="12"/>
        <v>3</v>
      </c>
      <c r="AH10" s="577">
        <f t="shared" si="12"/>
        <v>22</v>
      </c>
      <c r="AI10" s="579">
        <f t="shared" si="12"/>
        <v>38</v>
      </c>
      <c r="AJ10" s="579">
        <f t="shared" si="12"/>
        <v>3716.02</v>
      </c>
      <c r="AK10" s="578">
        <f t="shared" si="12"/>
        <v>3694.02</v>
      </c>
      <c r="AL10" s="577">
        <f t="shared" si="12"/>
        <v>0</v>
      </c>
      <c r="AM10" s="579">
        <f t="shared" si="12"/>
        <v>0</v>
      </c>
      <c r="AN10" s="579">
        <f t="shared" si="12"/>
        <v>30</v>
      </c>
      <c r="AO10" s="578">
        <f t="shared" si="12"/>
        <v>30</v>
      </c>
      <c r="AP10" s="580">
        <f>COUNT(AP12:AP1011)</f>
        <v>0</v>
      </c>
      <c r="AQ10" s="581">
        <f t="shared" ref="AQ10:AV10" si="13">COUNT(AQ12:AQ1011)</f>
        <v>2</v>
      </c>
      <c r="AR10" s="581">
        <f t="shared" si="13"/>
        <v>0</v>
      </c>
      <c r="AS10" s="581">
        <f t="shared" si="13"/>
        <v>0</v>
      </c>
      <c r="AT10" s="581">
        <f>COUNT(AT12:AT1011)</f>
        <v>0</v>
      </c>
      <c r="AU10" s="581">
        <f t="shared" si="13"/>
        <v>0</v>
      </c>
      <c r="AV10" s="582">
        <f t="shared" si="13"/>
        <v>0</v>
      </c>
      <c r="AW10" s="580">
        <f t="shared" si="12"/>
        <v>12080</v>
      </c>
      <c r="AX10" s="581">
        <f t="shared" si="12"/>
        <v>206</v>
      </c>
      <c r="AY10" s="581">
        <f t="shared" si="12"/>
        <v>11874</v>
      </c>
      <c r="AZ10" s="582">
        <f t="shared" si="12"/>
        <v>0</v>
      </c>
      <c r="BA10" s="583">
        <f t="shared" si="12"/>
        <v>237.50200000000001</v>
      </c>
      <c r="BB10" s="584">
        <f>SUMIF(BB12:BB1011,"&gt;0")</f>
        <v>1</v>
      </c>
      <c r="BC10" s="584">
        <f t="shared" si="12"/>
        <v>236.50200000000001</v>
      </c>
      <c r="BD10" s="585">
        <f t="shared" si="12"/>
        <v>0</v>
      </c>
      <c r="BE10" s="586">
        <f t="shared" si="12"/>
        <v>66.5</v>
      </c>
      <c r="BF10" s="584">
        <f t="shared" si="12"/>
        <v>1</v>
      </c>
      <c r="BG10" s="584">
        <f t="shared" si="12"/>
        <v>65.5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99" t="s">
        <v>3391</v>
      </c>
      <c r="B11" s="700"/>
      <c r="C11" s="382"/>
      <c r="D11" s="377"/>
      <c r="E11" s="227"/>
      <c r="F11" s="383"/>
      <c r="G11" s="383"/>
      <c r="H11" s="383"/>
      <c r="I11" s="383"/>
      <c r="J11" s="384"/>
      <c r="K11" s="385"/>
      <c r="L11" s="229"/>
      <c r="M11" s="386"/>
      <c r="N11" s="228">
        <f>N10/M10</f>
        <v>12.823779193205946</v>
      </c>
      <c r="O11" s="228"/>
      <c r="P11" s="228"/>
      <c r="Q11" s="228"/>
      <c r="R11" s="228"/>
      <c r="S11" s="228"/>
      <c r="T11" s="228"/>
      <c r="U11" s="229"/>
      <c r="V11" s="387">
        <f t="shared" ref="V11:AA11" si="14">AVERAGEIF(V12:V1011,"&lt;&gt;0")</f>
        <v>0.25212526539278135</v>
      </c>
      <c r="W11" s="387">
        <f t="shared" si="14"/>
        <v>0.26923076923076922</v>
      </c>
      <c r="X11" s="387" t="e">
        <f t="shared" si="14"/>
        <v>#DIV/0!</v>
      </c>
      <c r="Y11" s="387">
        <f t="shared" si="14"/>
        <v>0.32271974522292995</v>
      </c>
      <c r="Z11" s="381">
        <f>AVERAGEIF(Z12:Z1011,"&lt;&gt;0")</f>
        <v>3.9331422505307856</v>
      </c>
      <c r="AA11" s="381" t="e">
        <f t="shared" si="14"/>
        <v>#DIV/0!</v>
      </c>
      <c r="AB11" s="388"/>
      <c r="AC11" s="387"/>
      <c r="AD11" s="379" t="e">
        <f>AVERAGEIF(AD12:AD1011,"&lt;0")</f>
        <v>#DIV/0!</v>
      </c>
      <c r="AE11" s="427">
        <f>AVERAGEIFS(AE12:AE1011,AE12:AE1011,"&gt;0",Z12:Z1011,"&gt;0")</f>
        <v>11.666666666666666</v>
      </c>
      <c r="AF11" s="230">
        <f t="shared" ref="AF11:BH11" si="15">AVERAGEIF(AF12:AF1011,"&gt;0")</f>
        <v>5.5</v>
      </c>
      <c r="AG11" s="231">
        <f t="shared" si="15"/>
        <v>1</v>
      </c>
      <c r="AH11" s="232">
        <f t="shared" si="15"/>
        <v>11</v>
      </c>
      <c r="AI11" s="233">
        <f t="shared" si="15"/>
        <v>12.666666666666666</v>
      </c>
      <c r="AJ11" s="233">
        <f t="shared" si="15"/>
        <v>3.944819532908705</v>
      </c>
      <c r="AK11" s="234">
        <f t="shared" si="15"/>
        <v>3.9214649681528662</v>
      </c>
      <c r="AL11" s="232" t="e">
        <f t="shared" si="15"/>
        <v>#DIV/0!</v>
      </c>
      <c r="AM11" s="233" t="e">
        <f t="shared" si="15"/>
        <v>#DIV/0!</v>
      </c>
      <c r="AN11" s="233">
        <f t="shared" si="15"/>
        <v>7.5</v>
      </c>
      <c r="AO11" s="234">
        <f t="shared" si="15"/>
        <v>7.5</v>
      </c>
      <c r="AP11" s="607">
        <f>SUM(AP12:AP1011)</f>
        <v>0</v>
      </c>
      <c r="AQ11" s="623">
        <f t="shared" ref="AQ11:AV11" si="16">SUM(AQ12:AQ1011)</f>
        <v>22</v>
      </c>
      <c r="AR11" s="623">
        <f t="shared" si="16"/>
        <v>0</v>
      </c>
      <c r="AS11" s="623">
        <f t="shared" si="16"/>
        <v>0</v>
      </c>
      <c r="AT11" s="623">
        <f t="shared" si="16"/>
        <v>0</v>
      </c>
      <c r="AU11" s="623">
        <f t="shared" si="16"/>
        <v>0</v>
      </c>
      <c r="AV11" s="624">
        <f t="shared" si="16"/>
        <v>0</v>
      </c>
      <c r="AW11" s="389">
        <f t="shared" si="15"/>
        <v>12.823779193205946</v>
      </c>
      <c r="AX11" s="235">
        <f t="shared" si="15"/>
        <v>51.5</v>
      </c>
      <c r="AY11" s="235">
        <f t="shared" si="15"/>
        <v>12.658848614072495</v>
      </c>
      <c r="AZ11" s="390" t="e">
        <f t="shared" si="15"/>
        <v>#DIV/0!</v>
      </c>
      <c r="BA11" s="389">
        <f t="shared" si="15"/>
        <v>0.25212526539278135</v>
      </c>
      <c r="BB11" s="235">
        <f t="shared" si="15"/>
        <v>0.25</v>
      </c>
      <c r="BC11" s="235">
        <f t="shared" si="15"/>
        <v>0.25213432835820898</v>
      </c>
      <c r="BD11" s="390" t="e">
        <f t="shared" si="15"/>
        <v>#DIV/0!</v>
      </c>
      <c r="BE11" s="389">
        <f t="shared" si="15"/>
        <v>0.26923076923076922</v>
      </c>
      <c r="BF11" s="235">
        <f t="shared" si="15"/>
        <v>0.25</v>
      </c>
      <c r="BG11" s="391">
        <f t="shared" si="15"/>
        <v>0.26954732510288065</v>
      </c>
      <c r="BH11" s="392" t="e">
        <f t="shared" si="15"/>
        <v>#DIV/0!</v>
      </c>
      <c r="BI11" s="631"/>
      <c r="BN11" s="225"/>
      <c r="BP11" s="225"/>
      <c r="BQ11" s="225"/>
      <c r="BR11" s="225"/>
      <c r="BU11" s="225"/>
      <c r="BW11" s="225"/>
      <c r="BX11" s="225"/>
      <c r="BY11" s="225"/>
      <c r="BZ11" s="225"/>
      <c r="CB11" s="225"/>
      <c r="CC11" s="225"/>
      <c r="CD11" s="225"/>
      <c r="CE11" s="225"/>
    </row>
    <row r="12" spans="1:182" s="14" customFormat="1" ht="39" customHeight="1" thickTop="1" x14ac:dyDescent="0.3">
      <c r="A12" s="219"/>
      <c r="B12" s="220"/>
      <c r="C12" s="211">
        <v>1</v>
      </c>
      <c r="D12" s="637" t="s">
        <v>3466</v>
      </c>
      <c r="E12" s="180" t="s">
        <v>46</v>
      </c>
      <c r="F12" s="34"/>
      <c r="G12" s="131">
        <v>44200</v>
      </c>
      <c r="H12" s="136">
        <v>44222</v>
      </c>
      <c r="I12" s="140"/>
      <c r="J12" s="78"/>
      <c r="K12" s="144"/>
      <c r="L12" s="119"/>
      <c r="M12" s="394">
        <v>44222</v>
      </c>
      <c r="N12" s="158">
        <f>IF((NETWORKDAYS(G12,M12)&gt;0),(NETWORKDAYS(G12,M12)),"")</f>
        <v>17</v>
      </c>
      <c r="O12" s="311"/>
      <c r="P12" s="311"/>
      <c r="Q12" s="311"/>
      <c r="R12" s="311" t="s">
        <v>0</v>
      </c>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17</v>
      </c>
      <c r="AX12" s="165" t="str">
        <f t="shared" ref="AX12:AX75" si="23">IF(AND(K12="x",AW12&gt;0),AW12,"")</f>
        <v/>
      </c>
      <c r="AY12" s="192">
        <f t="shared" ref="AY12:AY75" si="24">IF(OR(K12="x",F12="x",AW12&lt;=0),"",AW12)</f>
        <v>17</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638" t="s">
        <v>3467</v>
      </c>
      <c r="E13" s="81" t="s">
        <v>46</v>
      </c>
      <c r="F13" s="34"/>
      <c r="G13" s="131">
        <v>44200</v>
      </c>
      <c r="H13" s="132">
        <v>44222</v>
      </c>
      <c r="I13" s="140"/>
      <c r="J13" s="78"/>
      <c r="K13" s="144"/>
      <c r="L13" s="119"/>
      <c r="M13" s="395">
        <v>44222</v>
      </c>
      <c r="N13" s="158">
        <f t="shared" ref="N13:N76" si="33">IF((NETWORKDAYS(G13,M13)&gt;0),(NETWORKDAYS(G13,M13)),"")</f>
        <v>17</v>
      </c>
      <c r="O13" s="311"/>
      <c r="P13" s="311"/>
      <c r="Q13" s="311"/>
      <c r="R13" s="311" t="s">
        <v>0</v>
      </c>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17</v>
      </c>
      <c r="AX13" s="165" t="str">
        <f t="shared" si="23"/>
        <v/>
      </c>
      <c r="AY13" s="193">
        <f t="shared" si="24"/>
        <v>17</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638" t="s">
        <v>3468</v>
      </c>
      <c r="E14" s="81" t="s">
        <v>46</v>
      </c>
      <c r="F14" s="34"/>
      <c r="G14" s="134">
        <v>44200</v>
      </c>
      <c r="H14" s="135">
        <v>44222</v>
      </c>
      <c r="I14" s="170"/>
      <c r="J14" s="171"/>
      <c r="K14" s="145"/>
      <c r="L14" s="28"/>
      <c r="M14" s="398">
        <v>44222</v>
      </c>
      <c r="N14" s="158">
        <f t="shared" si="33"/>
        <v>17</v>
      </c>
      <c r="O14" s="311"/>
      <c r="P14" s="311"/>
      <c r="Q14" s="311"/>
      <c r="R14" s="311" t="s">
        <v>0</v>
      </c>
      <c r="S14" s="311"/>
      <c r="T14" s="312"/>
      <c r="U14" s="314"/>
      <c r="V14" s="167">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17</v>
      </c>
      <c r="AX14" s="165" t="str">
        <f t="shared" si="23"/>
        <v/>
      </c>
      <c r="AY14" s="193">
        <f t="shared" si="24"/>
        <v>17</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639" t="s">
        <v>3469</v>
      </c>
      <c r="E15" s="33" t="s">
        <v>46</v>
      </c>
      <c r="F15" s="34"/>
      <c r="G15" s="134">
        <v>44200</v>
      </c>
      <c r="H15" s="135">
        <v>44222</v>
      </c>
      <c r="I15" s="142"/>
      <c r="J15" s="79"/>
      <c r="K15" s="145"/>
      <c r="L15" s="172"/>
      <c r="M15" s="395">
        <v>44222</v>
      </c>
      <c r="N15" s="158">
        <f t="shared" si="33"/>
        <v>17</v>
      </c>
      <c r="O15" s="315"/>
      <c r="P15" s="315"/>
      <c r="Q15" s="315"/>
      <c r="R15" s="315" t="s">
        <v>0</v>
      </c>
      <c r="S15" s="315"/>
      <c r="T15" s="316"/>
      <c r="U15" s="317"/>
      <c r="V15" s="167">
        <v>0.25</v>
      </c>
      <c r="W15" s="313"/>
      <c r="X15" s="313"/>
      <c r="Y15" s="160">
        <f t="shared" si="17"/>
        <v>0.25</v>
      </c>
      <c r="Z15" s="159">
        <f t="shared" si="18"/>
        <v>2.5</v>
      </c>
      <c r="AA15" s="326"/>
      <c r="AB15" s="400">
        <f t="shared" si="41"/>
        <v>-30</v>
      </c>
      <c r="AC15" s="370"/>
      <c r="AD15" s="226" t="str">
        <f t="shared" si="19"/>
        <v/>
      </c>
      <c r="AE15" s="368">
        <f t="shared" si="34"/>
        <v>-27.5</v>
      </c>
      <c r="AF15" s="331"/>
      <c r="AG15" s="333"/>
      <c r="AH15" s="334"/>
      <c r="AI15" s="161">
        <f t="shared" si="20"/>
        <v>0</v>
      </c>
      <c r="AJ15" s="162">
        <f t="shared" si="21"/>
        <v>2.5</v>
      </c>
      <c r="AK15" s="163">
        <f t="shared" si="35"/>
        <v>2.5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17</v>
      </c>
      <c r="AX15" s="165" t="str">
        <f t="shared" si="23"/>
        <v/>
      </c>
      <c r="AY15" s="193">
        <f t="shared" si="24"/>
        <v>17</v>
      </c>
      <c r="AZ15" s="183" t="str">
        <f t="shared" si="25"/>
        <v/>
      </c>
      <c r="BA15" s="173">
        <f t="shared" si="26"/>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640" t="s">
        <v>3470</v>
      </c>
      <c r="E16" s="16" t="s">
        <v>46</v>
      </c>
      <c r="F16" s="17"/>
      <c r="G16" s="131">
        <v>44200</v>
      </c>
      <c r="H16" s="136">
        <v>44222</v>
      </c>
      <c r="I16" s="140"/>
      <c r="J16" s="78"/>
      <c r="K16" s="146"/>
      <c r="L16" s="120"/>
      <c r="M16" s="394">
        <v>44222</v>
      </c>
      <c r="N16" s="158">
        <f t="shared" si="33"/>
        <v>17</v>
      </c>
      <c r="O16" s="27"/>
      <c r="P16" s="27"/>
      <c r="Q16" s="27"/>
      <c r="R16" s="27" t="s">
        <v>0</v>
      </c>
      <c r="S16" s="27"/>
      <c r="T16" s="28"/>
      <c r="U16" s="29"/>
      <c r="V16" s="167">
        <v>0.25</v>
      </c>
      <c r="W16" s="313"/>
      <c r="X16" s="313"/>
      <c r="Y16" s="160">
        <f t="shared" si="17"/>
        <v>0.25</v>
      </c>
      <c r="Z16" s="159">
        <f t="shared" si="18"/>
        <v>2.5</v>
      </c>
      <c r="AA16" s="327"/>
      <c r="AB16" s="400">
        <f t="shared" si="41"/>
        <v>-30</v>
      </c>
      <c r="AC16" s="371"/>
      <c r="AD16" s="226" t="str">
        <f t="shared" si="19"/>
        <v/>
      </c>
      <c r="AE16" s="368">
        <f t="shared" si="34"/>
        <v>-27.5</v>
      </c>
      <c r="AF16" s="335"/>
      <c r="AG16" s="333"/>
      <c r="AH16" s="336"/>
      <c r="AI16" s="161">
        <f t="shared" si="20"/>
        <v>0</v>
      </c>
      <c r="AJ16" s="162">
        <f t="shared" si="21"/>
        <v>2.5</v>
      </c>
      <c r="AK16" s="163">
        <f t="shared" si="35"/>
        <v>2.5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17</v>
      </c>
      <c r="AX16" s="165" t="str">
        <f t="shared" si="23"/>
        <v/>
      </c>
      <c r="AY16" s="193">
        <f t="shared" si="24"/>
        <v>17</v>
      </c>
      <c r="AZ16" s="183" t="str">
        <f t="shared" si="25"/>
        <v/>
      </c>
      <c r="BA16" s="173">
        <f t="shared" si="26"/>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640" t="s">
        <v>3471</v>
      </c>
      <c r="E17" s="16" t="s">
        <v>46</v>
      </c>
      <c r="F17" s="17"/>
      <c r="G17" s="131">
        <v>44200</v>
      </c>
      <c r="H17" s="133">
        <v>44222</v>
      </c>
      <c r="I17" s="140"/>
      <c r="J17" s="78"/>
      <c r="K17" s="144"/>
      <c r="L17" s="119"/>
      <c r="M17" s="394">
        <v>44222</v>
      </c>
      <c r="N17" s="158">
        <f t="shared" si="33"/>
        <v>17</v>
      </c>
      <c r="O17" s="27"/>
      <c r="P17" s="27"/>
      <c r="Q17" s="27"/>
      <c r="R17" s="27" t="s">
        <v>0</v>
      </c>
      <c r="S17" s="27"/>
      <c r="T17" s="28"/>
      <c r="U17" s="29"/>
      <c r="V17" s="32">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17</v>
      </c>
      <c r="AX17" s="165" t="str">
        <f t="shared" si="23"/>
        <v/>
      </c>
      <c r="AY17" s="193">
        <f t="shared" si="24"/>
        <v>17</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customHeight="1" x14ac:dyDescent="0.3">
      <c r="A18" s="221"/>
      <c r="B18" s="222"/>
      <c r="C18" s="214">
        <v>7</v>
      </c>
      <c r="D18" s="648" t="s">
        <v>3472</v>
      </c>
      <c r="E18" s="16" t="s">
        <v>46</v>
      </c>
      <c r="F18" s="17"/>
      <c r="G18" s="134">
        <v>44200</v>
      </c>
      <c r="H18" s="135">
        <v>44222</v>
      </c>
      <c r="I18" s="141"/>
      <c r="J18" s="25"/>
      <c r="K18" s="145"/>
      <c r="L18" s="28"/>
      <c r="M18" s="395">
        <v>44222</v>
      </c>
      <c r="N18" s="158">
        <f t="shared" si="33"/>
        <v>17</v>
      </c>
      <c r="O18" s="27"/>
      <c r="P18" s="27"/>
      <c r="Q18" s="27"/>
      <c r="R18" s="27" t="s">
        <v>0</v>
      </c>
      <c r="S18" s="27"/>
      <c r="T18" s="28"/>
      <c r="U18" s="29"/>
      <c r="V18" s="32">
        <v>0.25</v>
      </c>
      <c r="W18" s="318"/>
      <c r="X18" s="319"/>
      <c r="Y18" s="160">
        <f t="shared" si="17"/>
        <v>0.25</v>
      </c>
      <c r="Z18" s="159">
        <f t="shared" si="18"/>
        <v>2.5</v>
      </c>
      <c r="AA18" s="327"/>
      <c r="AB18" s="400">
        <f t="shared" si="41"/>
        <v>-30</v>
      </c>
      <c r="AC18" s="371"/>
      <c r="AD18" s="226" t="str">
        <f t="shared" si="19"/>
        <v/>
      </c>
      <c r="AE18" s="368">
        <f t="shared" si="34"/>
        <v>-27.5</v>
      </c>
      <c r="AF18" s="335"/>
      <c r="AG18" s="333"/>
      <c r="AH18" s="336"/>
      <c r="AI18" s="161">
        <f t="shared" si="20"/>
        <v>0</v>
      </c>
      <c r="AJ18" s="162">
        <f t="shared" si="21"/>
        <v>2.5</v>
      </c>
      <c r="AK18" s="163">
        <f t="shared" si="35"/>
        <v>2.5</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17</v>
      </c>
      <c r="AX18" s="165" t="str">
        <f t="shared" si="23"/>
        <v/>
      </c>
      <c r="AY18" s="193">
        <f t="shared" si="24"/>
        <v>17</v>
      </c>
      <c r="AZ18" s="183" t="str">
        <f t="shared" si="25"/>
        <v/>
      </c>
      <c r="BA18" s="173">
        <f t="shared" si="26"/>
        <v>0.25</v>
      </c>
      <c r="BB18" s="174" t="str">
        <f t="shared" si="27"/>
        <v/>
      </c>
      <c r="BC18" s="186">
        <f t="shared" ref="BC18:BC81" si="48">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42.75" customHeight="1" x14ac:dyDescent="0.3">
      <c r="A19" s="221"/>
      <c r="B19" s="222"/>
      <c r="C19" s="214">
        <v>8</v>
      </c>
      <c r="D19" s="641" t="s">
        <v>3466</v>
      </c>
      <c r="E19" s="18" t="s">
        <v>3505</v>
      </c>
      <c r="F19" s="17"/>
      <c r="G19" s="134">
        <v>44200</v>
      </c>
      <c r="H19" s="135">
        <v>44222</v>
      </c>
      <c r="I19" s="141"/>
      <c r="J19" s="25"/>
      <c r="K19" s="145"/>
      <c r="L19" s="28"/>
      <c r="M19" s="395">
        <v>44222</v>
      </c>
      <c r="N19" s="158">
        <f t="shared" si="33"/>
        <v>17</v>
      </c>
      <c r="O19" s="27"/>
      <c r="P19" s="27"/>
      <c r="Q19" s="27"/>
      <c r="R19" s="27" t="s">
        <v>0</v>
      </c>
      <c r="S19" s="27"/>
      <c r="T19" s="28"/>
      <c r="U19" s="29"/>
      <c r="V19" s="32">
        <v>0.25</v>
      </c>
      <c r="W19" s="318"/>
      <c r="X19" s="319"/>
      <c r="Y19" s="160">
        <f t="shared" si="17"/>
        <v>0.25</v>
      </c>
      <c r="Z19" s="159">
        <f t="shared" si="18"/>
        <v>2.5</v>
      </c>
      <c r="AA19" s="327"/>
      <c r="AB19" s="400">
        <f t="shared" si="41"/>
        <v>-30</v>
      </c>
      <c r="AC19" s="371"/>
      <c r="AD19" s="226" t="str">
        <f t="shared" si="19"/>
        <v/>
      </c>
      <c r="AE19" s="368">
        <f t="shared" si="34"/>
        <v>-27.5</v>
      </c>
      <c r="AF19" s="335"/>
      <c r="AG19" s="333"/>
      <c r="AH19" s="336"/>
      <c r="AI19" s="161">
        <f t="shared" si="20"/>
        <v>0</v>
      </c>
      <c r="AJ19" s="162">
        <f t="shared" si="21"/>
        <v>2.5</v>
      </c>
      <c r="AK19" s="163">
        <f t="shared" si="35"/>
        <v>2.5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17</v>
      </c>
      <c r="AX19" s="165" t="str">
        <f t="shared" si="23"/>
        <v/>
      </c>
      <c r="AY19" s="193">
        <f t="shared" si="24"/>
        <v>17</v>
      </c>
      <c r="AZ19" s="183" t="str">
        <f t="shared" si="25"/>
        <v/>
      </c>
      <c r="BA19" s="173">
        <f t="shared" si="26"/>
        <v>0.25</v>
      </c>
      <c r="BB19" s="174" t="str">
        <f t="shared" si="27"/>
        <v/>
      </c>
      <c r="BC19" s="186">
        <f t="shared" si="48"/>
        <v>0.25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21" customHeight="1" x14ac:dyDescent="0.3">
      <c r="A20" s="221"/>
      <c r="B20" s="222"/>
      <c r="C20" s="213">
        <v>9</v>
      </c>
      <c r="D20" s="641" t="s">
        <v>3467</v>
      </c>
      <c r="E20" s="16" t="s">
        <v>3505</v>
      </c>
      <c r="F20" s="17"/>
      <c r="G20" s="134">
        <v>44200</v>
      </c>
      <c r="H20" s="133">
        <v>44222</v>
      </c>
      <c r="I20" s="140"/>
      <c r="J20" s="78"/>
      <c r="K20" s="144"/>
      <c r="L20" s="119"/>
      <c r="M20" s="394">
        <v>44222</v>
      </c>
      <c r="N20" s="158">
        <f t="shared" si="33"/>
        <v>17</v>
      </c>
      <c r="O20" s="27"/>
      <c r="P20" s="27"/>
      <c r="Q20" s="27"/>
      <c r="R20" s="27" t="s">
        <v>0</v>
      </c>
      <c r="S20" s="27"/>
      <c r="T20" s="28"/>
      <c r="U20" s="29"/>
      <c r="V20" s="32">
        <v>0.25</v>
      </c>
      <c r="W20" s="318"/>
      <c r="X20" s="319"/>
      <c r="Y20" s="160">
        <f t="shared" si="17"/>
        <v>0.25</v>
      </c>
      <c r="Z20" s="159">
        <f t="shared" si="18"/>
        <v>2.5</v>
      </c>
      <c r="AA20" s="327"/>
      <c r="AB20" s="400">
        <f t="shared" si="41"/>
        <v>-30</v>
      </c>
      <c r="AC20" s="371"/>
      <c r="AD20" s="226" t="str">
        <f t="shared" si="19"/>
        <v/>
      </c>
      <c r="AE20" s="368">
        <f t="shared" si="34"/>
        <v>-27.5</v>
      </c>
      <c r="AF20" s="335"/>
      <c r="AG20" s="333"/>
      <c r="AH20" s="336"/>
      <c r="AI20" s="161">
        <f t="shared" si="20"/>
        <v>0</v>
      </c>
      <c r="AJ20" s="162">
        <f t="shared" si="21"/>
        <v>2.5</v>
      </c>
      <c r="AK20" s="163">
        <f t="shared" si="35"/>
        <v>2.5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17</v>
      </c>
      <c r="AX20" s="165" t="str">
        <f t="shared" si="23"/>
        <v/>
      </c>
      <c r="AY20" s="193">
        <f t="shared" si="24"/>
        <v>17</v>
      </c>
      <c r="AZ20" s="183" t="str">
        <f t="shared" si="25"/>
        <v/>
      </c>
      <c r="BA20" s="173">
        <f t="shared" si="26"/>
        <v>0.25</v>
      </c>
      <c r="BB20" s="174" t="str">
        <f t="shared" si="27"/>
        <v/>
      </c>
      <c r="BC20" s="186">
        <f t="shared" si="48"/>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customHeight="1" x14ac:dyDescent="0.3">
      <c r="A21" s="221"/>
      <c r="B21" s="222"/>
      <c r="C21" s="214">
        <v>10</v>
      </c>
      <c r="D21" s="641" t="s">
        <v>3468</v>
      </c>
      <c r="E21" s="81" t="s">
        <v>3505</v>
      </c>
      <c r="F21" s="34"/>
      <c r="G21" s="134">
        <v>44200</v>
      </c>
      <c r="H21" s="132">
        <v>44222</v>
      </c>
      <c r="I21" s="140"/>
      <c r="J21" s="78"/>
      <c r="K21" s="144"/>
      <c r="L21" s="119"/>
      <c r="M21" s="394">
        <v>44222</v>
      </c>
      <c r="N21" s="158">
        <f t="shared" si="33"/>
        <v>17</v>
      </c>
      <c r="O21" s="311"/>
      <c r="P21" s="311"/>
      <c r="Q21" s="311"/>
      <c r="R21" s="311" t="s">
        <v>0</v>
      </c>
      <c r="S21" s="311"/>
      <c r="T21" s="312"/>
      <c r="U21" s="314"/>
      <c r="V21" s="32">
        <v>0.25</v>
      </c>
      <c r="W21" s="313"/>
      <c r="X21" s="313"/>
      <c r="Y21" s="160">
        <f t="shared" si="17"/>
        <v>0.25</v>
      </c>
      <c r="Z21" s="159">
        <f t="shared" si="18"/>
        <v>2.5</v>
      </c>
      <c r="AA21" s="326"/>
      <c r="AB21" s="400">
        <f t="shared" si="41"/>
        <v>-30</v>
      </c>
      <c r="AC21" s="370"/>
      <c r="AD21" s="226" t="str">
        <f t="shared" si="19"/>
        <v/>
      </c>
      <c r="AE21" s="368">
        <f t="shared" si="34"/>
        <v>-27.5</v>
      </c>
      <c r="AF21" s="331"/>
      <c r="AG21" s="333"/>
      <c r="AH21" s="334"/>
      <c r="AI21" s="161">
        <f t="shared" si="20"/>
        <v>0</v>
      </c>
      <c r="AJ21" s="162">
        <f t="shared" si="21"/>
        <v>2.5</v>
      </c>
      <c r="AK21" s="163">
        <f t="shared" si="35"/>
        <v>2.5</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17</v>
      </c>
      <c r="AX21" s="165" t="str">
        <f t="shared" si="23"/>
        <v/>
      </c>
      <c r="AY21" s="193">
        <f t="shared" si="24"/>
        <v>17</v>
      </c>
      <c r="AZ21" s="183" t="str">
        <f t="shared" si="25"/>
        <v/>
      </c>
      <c r="BA21" s="173">
        <f t="shared" si="26"/>
        <v>0.25</v>
      </c>
      <c r="BB21" s="174" t="str">
        <f t="shared" si="27"/>
        <v/>
      </c>
      <c r="BC21" s="186">
        <f t="shared" si="48"/>
        <v>0.25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9.5" customHeight="1" x14ac:dyDescent="0.3">
      <c r="A22" s="221"/>
      <c r="B22" s="222"/>
      <c r="C22" s="213">
        <v>11</v>
      </c>
      <c r="D22" s="642" t="s">
        <v>3469</v>
      </c>
      <c r="E22" s="16" t="s">
        <v>3505</v>
      </c>
      <c r="F22" s="17"/>
      <c r="G22" s="134">
        <v>44200</v>
      </c>
      <c r="H22" s="135">
        <v>44222</v>
      </c>
      <c r="I22" s="141"/>
      <c r="J22" s="25"/>
      <c r="K22" s="145"/>
      <c r="L22" s="28"/>
      <c r="M22" s="395">
        <v>44222</v>
      </c>
      <c r="N22" s="158">
        <f t="shared" si="33"/>
        <v>17</v>
      </c>
      <c r="O22" s="27"/>
      <c r="P22" s="27"/>
      <c r="Q22" s="27"/>
      <c r="R22" s="27" t="s">
        <v>0</v>
      </c>
      <c r="S22" s="27"/>
      <c r="T22" s="28"/>
      <c r="U22" s="29"/>
      <c r="V22" s="32">
        <v>0.25</v>
      </c>
      <c r="W22" s="318"/>
      <c r="X22" s="319"/>
      <c r="Y22" s="160">
        <f t="shared" si="17"/>
        <v>0.25</v>
      </c>
      <c r="Z22" s="159">
        <f t="shared" si="18"/>
        <v>2.5</v>
      </c>
      <c r="AA22" s="327"/>
      <c r="AB22" s="400">
        <f t="shared" si="41"/>
        <v>-30</v>
      </c>
      <c r="AC22" s="371"/>
      <c r="AD22" s="226" t="str">
        <f t="shared" si="19"/>
        <v/>
      </c>
      <c r="AE22" s="368">
        <f t="shared" si="34"/>
        <v>-27.5</v>
      </c>
      <c r="AF22" s="335"/>
      <c r="AG22" s="333"/>
      <c r="AH22" s="336"/>
      <c r="AI22" s="161">
        <f t="shared" si="20"/>
        <v>0</v>
      </c>
      <c r="AJ22" s="162">
        <f t="shared" si="21"/>
        <v>2.5</v>
      </c>
      <c r="AK22" s="163">
        <f t="shared" si="35"/>
        <v>2.5</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17</v>
      </c>
      <c r="AX22" s="165" t="str">
        <f t="shared" si="23"/>
        <v/>
      </c>
      <c r="AY22" s="193">
        <f t="shared" si="24"/>
        <v>17</v>
      </c>
      <c r="AZ22" s="183" t="str">
        <f t="shared" si="25"/>
        <v/>
      </c>
      <c r="BA22" s="173">
        <f t="shared" si="26"/>
        <v>0.25</v>
      </c>
      <c r="BB22" s="174" t="str">
        <f t="shared" si="27"/>
        <v/>
      </c>
      <c r="BC22" s="186">
        <f t="shared" si="48"/>
        <v>0.25</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9.5" customHeight="1" x14ac:dyDescent="0.3">
      <c r="A23" s="221"/>
      <c r="B23" s="222"/>
      <c r="C23" s="214">
        <v>12</v>
      </c>
      <c r="D23" s="643" t="s">
        <v>3470</v>
      </c>
      <c r="E23" s="18" t="s">
        <v>3505</v>
      </c>
      <c r="F23" s="17"/>
      <c r="G23" s="134">
        <v>44200</v>
      </c>
      <c r="H23" s="136">
        <v>44222</v>
      </c>
      <c r="I23" s="140"/>
      <c r="J23" s="78"/>
      <c r="K23" s="144"/>
      <c r="L23" s="119"/>
      <c r="M23" s="394">
        <v>44222</v>
      </c>
      <c r="N23" s="158">
        <f t="shared" si="33"/>
        <v>17</v>
      </c>
      <c r="O23" s="27"/>
      <c r="P23" s="27"/>
      <c r="Q23" s="27"/>
      <c r="R23" s="27" t="s">
        <v>0</v>
      </c>
      <c r="S23" s="27"/>
      <c r="T23" s="28"/>
      <c r="U23" s="29"/>
      <c r="V23" s="32">
        <v>0.25</v>
      </c>
      <c r="W23" s="318"/>
      <c r="X23" s="319"/>
      <c r="Y23" s="160">
        <f t="shared" si="17"/>
        <v>0.25</v>
      </c>
      <c r="Z23" s="159">
        <f t="shared" si="18"/>
        <v>2.5</v>
      </c>
      <c r="AA23" s="327"/>
      <c r="AB23" s="400">
        <f t="shared" si="41"/>
        <v>-30</v>
      </c>
      <c r="AC23" s="371"/>
      <c r="AD23" s="226" t="str">
        <f t="shared" si="19"/>
        <v/>
      </c>
      <c r="AE23" s="368">
        <f t="shared" si="34"/>
        <v>-27.5</v>
      </c>
      <c r="AF23" s="335"/>
      <c r="AG23" s="333"/>
      <c r="AH23" s="336"/>
      <c r="AI23" s="161">
        <f t="shared" si="20"/>
        <v>0</v>
      </c>
      <c r="AJ23" s="162">
        <f t="shared" si="21"/>
        <v>2.5</v>
      </c>
      <c r="AK23" s="163">
        <f t="shared" si="35"/>
        <v>2.5</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f t="shared" si="22"/>
        <v>17</v>
      </c>
      <c r="AX23" s="165" t="str">
        <f t="shared" si="23"/>
        <v/>
      </c>
      <c r="AY23" s="193">
        <f t="shared" si="24"/>
        <v>17</v>
      </c>
      <c r="AZ23" s="183" t="str">
        <f t="shared" si="25"/>
        <v/>
      </c>
      <c r="BA23" s="173">
        <f t="shared" si="26"/>
        <v>0.25</v>
      </c>
      <c r="BB23" s="174" t="str">
        <f t="shared" si="27"/>
        <v/>
      </c>
      <c r="BC23" s="186">
        <f t="shared" si="48"/>
        <v>0.25</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21.75" customHeight="1" x14ac:dyDescent="0.3">
      <c r="A24" s="221"/>
      <c r="B24" s="222"/>
      <c r="C24" s="214">
        <v>13</v>
      </c>
      <c r="D24" s="643" t="s">
        <v>3471</v>
      </c>
      <c r="E24" s="16" t="s">
        <v>3505</v>
      </c>
      <c r="F24" s="17"/>
      <c r="G24" s="134">
        <v>44200</v>
      </c>
      <c r="H24" s="133">
        <v>44222</v>
      </c>
      <c r="I24" s="140"/>
      <c r="J24" s="78"/>
      <c r="K24" s="144"/>
      <c r="L24" s="119"/>
      <c r="M24" s="394">
        <v>44222</v>
      </c>
      <c r="N24" s="158">
        <f t="shared" si="33"/>
        <v>17</v>
      </c>
      <c r="O24" s="27"/>
      <c r="P24" s="27"/>
      <c r="Q24" s="27"/>
      <c r="R24" s="27" t="s">
        <v>0</v>
      </c>
      <c r="S24" s="27"/>
      <c r="T24" s="28"/>
      <c r="U24" s="29"/>
      <c r="V24" s="32">
        <v>0.25</v>
      </c>
      <c r="W24" s="318"/>
      <c r="X24" s="319"/>
      <c r="Y24" s="160">
        <f t="shared" si="17"/>
        <v>0.25</v>
      </c>
      <c r="Z24" s="159">
        <f t="shared" si="18"/>
        <v>2.5</v>
      </c>
      <c r="AA24" s="327"/>
      <c r="AB24" s="400">
        <f t="shared" si="41"/>
        <v>-30</v>
      </c>
      <c r="AC24" s="371"/>
      <c r="AD24" s="226" t="str">
        <f t="shared" si="19"/>
        <v/>
      </c>
      <c r="AE24" s="368">
        <f t="shared" si="34"/>
        <v>-27.5</v>
      </c>
      <c r="AF24" s="335"/>
      <c r="AG24" s="333"/>
      <c r="AH24" s="336"/>
      <c r="AI24" s="161">
        <f t="shared" si="20"/>
        <v>0</v>
      </c>
      <c r="AJ24" s="162">
        <f t="shared" si="21"/>
        <v>2.5</v>
      </c>
      <c r="AK24" s="163">
        <f t="shared" si="35"/>
        <v>2.5</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f t="shared" si="22"/>
        <v>17</v>
      </c>
      <c r="AX24" s="165" t="str">
        <f t="shared" si="23"/>
        <v/>
      </c>
      <c r="AY24" s="193">
        <f t="shared" si="24"/>
        <v>17</v>
      </c>
      <c r="AZ24" s="183" t="str">
        <f t="shared" si="25"/>
        <v/>
      </c>
      <c r="BA24" s="173">
        <f t="shared" si="26"/>
        <v>0.25</v>
      </c>
      <c r="BB24" s="174" t="str">
        <f t="shared" si="27"/>
        <v/>
      </c>
      <c r="BC24" s="186">
        <f t="shared" si="48"/>
        <v>0.25</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21.75" customHeight="1" x14ac:dyDescent="0.3">
      <c r="A25" s="221"/>
      <c r="B25" s="222"/>
      <c r="C25" s="213">
        <v>14</v>
      </c>
      <c r="D25" s="644" t="s">
        <v>3472</v>
      </c>
      <c r="E25" s="16" t="s">
        <v>3505</v>
      </c>
      <c r="F25" s="17"/>
      <c r="G25" s="134">
        <v>44200</v>
      </c>
      <c r="H25" s="135">
        <v>44222</v>
      </c>
      <c r="I25" s="141"/>
      <c r="J25" s="25"/>
      <c r="K25" s="145"/>
      <c r="L25" s="28"/>
      <c r="M25" s="395">
        <v>44222</v>
      </c>
      <c r="N25" s="158">
        <f t="shared" si="33"/>
        <v>17</v>
      </c>
      <c r="O25" s="27"/>
      <c r="P25" s="27"/>
      <c r="Q25" s="27"/>
      <c r="R25" s="27" t="s">
        <v>0</v>
      </c>
      <c r="S25" s="27"/>
      <c r="T25" s="28"/>
      <c r="U25" s="29"/>
      <c r="V25" s="32">
        <v>0.25</v>
      </c>
      <c r="W25" s="318"/>
      <c r="X25" s="319"/>
      <c r="Y25" s="160">
        <f t="shared" si="17"/>
        <v>0.25</v>
      </c>
      <c r="Z25" s="159">
        <f t="shared" si="18"/>
        <v>2.5</v>
      </c>
      <c r="AA25" s="327"/>
      <c r="AB25" s="400">
        <f t="shared" si="41"/>
        <v>-30</v>
      </c>
      <c r="AC25" s="371"/>
      <c r="AD25" s="226" t="str">
        <f t="shared" si="19"/>
        <v/>
      </c>
      <c r="AE25" s="368">
        <f t="shared" si="34"/>
        <v>-27.5</v>
      </c>
      <c r="AF25" s="335"/>
      <c r="AG25" s="333"/>
      <c r="AH25" s="336"/>
      <c r="AI25" s="161">
        <f t="shared" si="20"/>
        <v>0</v>
      </c>
      <c r="AJ25" s="162">
        <f t="shared" si="21"/>
        <v>2.5</v>
      </c>
      <c r="AK25" s="163">
        <f t="shared" si="35"/>
        <v>2.5</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f t="shared" si="22"/>
        <v>17</v>
      </c>
      <c r="AX25" s="165" t="str">
        <f t="shared" si="23"/>
        <v/>
      </c>
      <c r="AY25" s="193">
        <f t="shared" si="24"/>
        <v>17</v>
      </c>
      <c r="AZ25" s="183" t="str">
        <f t="shared" si="25"/>
        <v/>
      </c>
      <c r="BA25" s="173">
        <f t="shared" si="26"/>
        <v>0.25</v>
      </c>
      <c r="BB25" s="174" t="str">
        <f t="shared" si="27"/>
        <v/>
      </c>
      <c r="BC25" s="186">
        <f t="shared" si="48"/>
        <v>0.25</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43.5" customHeight="1" x14ac:dyDescent="0.3">
      <c r="A26" s="221"/>
      <c r="B26" s="222"/>
      <c r="C26" s="214">
        <v>15</v>
      </c>
      <c r="D26" s="645" t="s">
        <v>3466</v>
      </c>
      <c r="E26" s="16" t="s">
        <v>3541</v>
      </c>
      <c r="F26" s="17"/>
      <c r="G26" s="134">
        <v>44200</v>
      </c>
      <c r="H26" s="135">
        <v>44222</v>
      </c>
      <c r="I26" s="141"/>
      <c r="J26" s="25"/>
      <c r="K26" s="145"/>
      <c r="L26" s="28"/>
      <c r="M26" s="395">
        <v>44222</v>
      </c>
      <c r="N26" s="158">
        <f t="shared" si="33"/>
        <v>17</v>
      </c>
      <c r="O26" s="27"/>
      <c r="P26" s="27"/>
      <c r="Q26" s="27"/>
      <c r="R26" s="27" t="s">
        <v>0</v>
      </c>
      <c r="S26" s="27"/>
      <c r="T26" s="28"/>
      <c r="U26" s="29"/>
      <c r="V26" s="32">
        <v>0.25</v>
      </c>
      <c r="W26" s="318"/>
      <c r="X26" s="319"/>
      <c r="Y26" s="160">
        <f t="shared" si="17"/>
        <v>0.25</v>
      </c>
      <c r="Z26" s="159">
        <f t="shared" si="18"/>
        <v>2.5</v>
      </c>
      <c r="AA26" s="327"/>
      <c r="AB26" s="400">
        <f t="shared" si="41"/>
        <v>-30</v>
      </c>
      <c r="AC26" s="371"/>
      <c r="AD26" s="226" t="str">
        <f t="shared" si="19"/>
        <v/>
      </c>
      <c r="AE26" s="368">
        <f t="shared" si="34"/>
        <v>-27.5</v>
      </c>
      <c r="AF26" s="335"/>
      <c r="AG26" s="333"/>
      <c r="AH26" s="336"/>
      <c r="AI26" s="161">
        <f t="shared" si="20"/>
        <v>0</v>
      </c>
      <c r="AJ26" s="162">
        <f t="shared" si="21"/>
        <v>2.5</v>
      </c>
      <c r="AK26" s="163">
        <f t="shared" si="35"/>
        <v>2.5</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f t="shared" si="22"/>
        <v>17</v>
      </c>
      <c r="AX26" s="165" t="str">
        <f t="shared" si="23"/>
        <v/>
      </c>
      <c r="AY26" s="193">
        <f t="shared" si="24"/>
        <v>17</v>
      </c>
      <c r="AZ26" s="183" t="str">
        <f t="shared" si="25"/>
        <v/>
      </c>
      <c r="BA26" s="173">
        <f t="shared" si="26"/>
        <v>0.25</v>
      </c>
      <c r="BB26" s="174" t="str">
        <f t="shared" si="27"/>
        <v/>
      </c>
      <c r="BC26" s="186">
        <f t="shared" si="48"/>
        <v>0.25</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24" customHeight="1" x14ac:dyDescent="0.3">
      <c r="A27" s="221"/>
      <c r="B27" s="222"/>
      <c r="C27" s="213">
        <v>16</v>
      </c>
      <c r="D27" s="645" t="s">
        <v>3467</v>
      </c>
      <c r="E27" s="18" t="s">
        <v>3541</v>
      </c>
      <c r="F27" s="17"/>
      <c r="G27" s="134">
        <v>44200</v>
      </c>
      <c r="H27" s="136">
        <v>44222</v>
      </c>
      <c r="I27" s="140"/>
      <c r="J27" s="78"/>
      <c r="K27" s="144"/>
      <c r="L27" s="119"/>
      <c r="M27" s="394">
        <v>44222</v>
      </c>
      <c r="N27" s="158">
        <f t="shared" si="33"/>
        <v>17</v>
      </c>
      <c r="O27" s="27"/>
      <c r="P27" s="27"/>
      <c r="Q27" s="27"/>
      <c r="R27" s="27" t="s">
        <v>0</v>
      </c>
      <c r="S27" s="27"/>
      <c r="T27" s="28"/>
      <c r="U27" s="29"/>
      <c r="V27" s="32">
        <v>0.25</v>
      </c>
      <c r="W27" s="318"/>
      <c r="X27" s="319"/>
      <c r="Y27" s="160">
        <f t="shared" si="17"/>
        <v>0.25</v>
      </c>
      <c r="Z27" s="159">
        <f t="shared" si="18"/>
        <v>2.5</v>
      </c>
      <c r="AA27" s="327"/>
      <c r="AB27" s="400">
        <f t="shared" si="41"/>
        <v>-30</v>
      </c>
      <c r="AC27" s="371"/>
      <c r="AD27" s="226" t="str">
        <f t="shared" si="19"/>
        <v/>
      </c>
      <c r="AE27" s="368">
        <f t="shared" si="34"/>
        <v>-27.5</v>
      </c>
      <c r="AF27" s="337"/>
      <c r="AG27" s="338"/>
      <c r="AH27" s="336"/>
      <c r="AI27" s="161">
        <f t="shared" si="20"/>
        <v>0</v>
      </c>
      <c r="AJ27" s="162">
        <f t="shared" si="21"/>
        <v>2.5</v>
      </c>
      <c r="AK27" s="163">
        <f t="shared" si="35"/>
        <v>2.5</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f t="shared" si="22"/>
        <v>17</v>
      </c>
      <c r="AX27" s="165" t="str">
        <f t="shared" si="23"/>
        <v/>
      </c>
      <c r="AY27" s="193">
        <f t="shared" si="24"/>
        <v>17</v>
      </c>
      <c r="AZ27" s="183" t="str">
        <f t="shared" si="25"/>
        <v/>
      </c>
      <c r="BA27" s="173">
        <f t="shared" si="26"/>
        <v>0.25</v>
      </c>
      <c r="BB27" s="174" t="str">
        <f t="shared" si="27"/>
        <v/>
      </c>
      <c r="BC27" s="186">
        <f t="shared" si="48"/>
        <v>0.25</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21.75" customHeight="1" x14ac:dyDescent="0.3">
      <c r="A28" s="221"/>
      <c r="B28" s="222"/>
      <c r="C28" s="214">
        <v>17</v>
      </c>
      <c r="D28" s="645" t="s">
        <v>3468</v>
      </c>
      <c r="E28" s="16" t="s">
        <v>3541</v>
      </c>
      <c r="F28" s="17"/>
      <c r="G28" s="134">
        <v>44200</v>
      </c>
      <c r="H28" s="133">
        <v>44222</v>
      </c>
      <c r="I28" s="140"/>
      <c r="J28" s="78"/>
      <c r="K28" s="144"/>
      <c r="L28" s="119"/>
      <c r="M28" s="394">
        <v>44222</v>
      </c>
      <c r="N28" s="158">
        <f t="shared" si="33"/>
        <v>17</v>
      </c>
      <c r="O28" s="27"/>
      <c r="P28" s="27"/>
      <c r="Q28" s="27"/>
      <c r="R28" s="27" t="s">
        <v>0</v>
      </c>
      <c r="S28" s="27"/>
      <c r="T28" s="28"/>
      <c r="U28" s="29"/>
      <c r="V28" s="32">
        <v>0.25</v>
      </c>
      <c r="W28" s="318"/>
      <c r="X28" s="319"/>
      <c r="Y28" s="160">
        <f t="shared" si="17"/>
        <v>0.25</v>
      </c>
      <c r="Z28" s="159">
        <f t="shared" si="18"/>
        <v>2.5</v>
      </c>
      <c r="AA28" s="327"/>
      <c r="AB28" s="400">
        <f t="shared" si="41"/>
        <v>-30</v>
      </c>
      <c r="AC28" s="371"/>
      <c r="AD28" s="226" t="str">
        <f t="shared" si="19"/>
        <v/>
      </c>
      <c r="AE28" s="368">
        <f t="shared" si="34"/>
        <v>-27.5</v>
      </c>
      <c r="AF28" s="337"/>
      <c r="AG28" s="338"/>
      <c r="AH28" s="336"/>
      <c r="AI28" s="161">
        <f t="shared" si="20"/>
        <v>0</v>
      </c>
      <c r="AJ28" s="162">
        <f t="shared" si="21"/>
        <v>2.5</v>
      </c>
      <c r="AK28" s="163">
        <f t="shared" si="35"/>
        <v>2.5</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f t="shared" si="22"/>
        <v>17</v>
      </c>
      <c r="AX28" s="165" t="str">
        <f t="shared" si="23"/>
        <v/>
      </c>
      <c r="AY28" s="193">
        <f t="shared" si="24"/>
        <v>17</v>
      </c>
      <c r="AZ28" s="183" t="str">
        <f t="shared" si="25"/>
        <v/>
      </c>
      <c r="BA28" s="173">
        <f t="shared" si="26"/>
        <v>0.25</v>
      </c>
      <c r="BB28" s="174" t="str">
        <f t="shared" si="27"/>
        <v/>
      </c>
      <c r="BC28" s="186">
        <f t="shared" si="48"/>
        <v>0.25</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customHeight="1" x14ac:dyDescent="0.3">
      <c r="A29" s="221"/>
      <c r="B29" s="222"/>
      <c r="C29" s="214">
        <v>18</v>
      </c>
      <c r="D29" s="646" t="s">
        <v>3469</v>
      </c>
      <c r="E29" s="16" t="s">
        <v>3541</v>
      </c>
      <c r="F29" s="17"/>
      <c r="G29" s="134">
        <v>44200</v>
      </c>
      <c r="H29" s="135">
        <v>44222</v>
      </c>
      <c r="I29" s="141"/>
      <c r="J29" s="25"/>
      <c r="K29" s="145"/>
      <c r="L29" s="28"/>
      <c r="M29" s="395">
        <v>44222</v>
      </c>
      <c r="N29" s="158">
        <f t="shared" si="33"/>
        <v>17</v>
      </c>
      <c r="O29" s="27"/>
      <c r="P29" s="27"/>
      <c r="Q29" s="27"/>
      <c r="R29" s="27" t="s">
        <v>0</v>
      </c>
      <c r="S29" s="27"/>
      <c r="T29" s="28"/>
      <c r="U29" s="29"/>
      <c r="V29" s="32">
        <v>0.25</v>
      </c>
      <c r="W29" s="318"/>
      <c r="X29" s="319"/>
      <c r="Y29" s="160">
        <f t="shared" si="17"/>
        <v>0.25</v>
      </c>
      <c r="Z29" s="159">
        <f t="shared" si="18"/>
        <v>2.5</v>
      </c>
      <c r="AA29" s="327"/>
      <c r="AB29" s="400">
        <f t="shared" si="41"/>
        <v>-30</v>
      </c>
      <c r="AC29" s="371"/>
      <c r="AD29" s="226" t="str">
        <f t="shared" si="19"/>
        <v/>
      </c>
      <c r="AE29" s="368">
        <f t="shared" si="34"/>
        <v>-27.5</v>
      </c>
      <c r="AF29" s="337"/>
      <c r="AG29" s="338"/>
      <c r="AH29" s="336"/>
      <c r="AI29" s="161">
        <f t="shared" si="20"/>
        <v>0</v>
      </c>
      <c r="AJ29" s="162">
        <f t="shared" si="21"/>
        <v>2.5</v>
      </c>
      <c r="AK29" s="163">
        <f t="shared" si="35"/>
        <v>2.5</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f t="shared" si="22"/>
        <v>17</v>
      </c>
      <c r="AX29" s="165" t="str">
        <f t="shared" si="23"/>
        <v/>
      </c>
      <c r="AY29" s="193">
        <f t="shared" si="24"/>
        <v>17</v>
      </c>
      <c r="AZ29" s="183" t="str">
        <f t="shared" si="25"/>
        <v/>
      </c>
      <c r="BA29" s="173">
        <f t="shared" si="26"/>
        <v>0.25</v>
      </c>
      <c r="BB29" s="174" t="str">
        <f t="shared" si="27"/>
        <v/>
      </c>
      <c r="BC29" s="186">
        <f t="shared" si="48"/>
        <v>0.25</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customHeight="1" x14ac:dyDescent="0.3">
      <c r="A30" s="221"/>
      <c r="B30" s="222"/>
      <c r="C30" s="213">
        <v>19</v>
      </c>
      <c r="D30" s="647" t="s">
        <v>3470</v>
      </c>
      <c r="E30" s="16" t="s">
        <v>3541</v>
      </c>
      <c r="F30" s="17"/>
      <c r="G30" s="134">
        <v>44200</v>
      </c>
      <c r="H30" s="135">
        <v>44222</v>
      </c>
      <c r="I30" s="141"/>
      <c r="J30" s="25"/>
      <c r="K30" s="145"/>
      <c r="L30" s="28"/>
      <c r="M30" s="395">
        <v>44222</v>
      </c>
      <c r="N30" s="158">
        <f t="shared" si="33"/>
        <v>17</v>
      </c>
      <c r="O30" s="27"/>
      <c r="P30" s="27"/>
      <c r="Q30" s="27"/>
      <c r="R30" s="27" t="s">
        <v>0</v>
      </c>
      <c r="S30" s="27"/>
      <c r="T30" s="28"/>
      <c r="U30" s="29"/>
      <c r="V30" s="32">
        <v>0.25</v>
      </c>
      <c r="W30" s="318"/>
      <c r="X30" s="319"/>
      <c r="Y30" s="160">
        <f t="shared" si="17"/>
        <v>0.25</v>
      </c>
      <c r="Z30" s="159">
        <f t="shared" si="18"/>
        <v>2.5</v>
      </c>
      <c r="AA30" s="327"/>
      <c r="AB30" s="400">
        <f t="shared" si="41"/>
        <v>-30</v>
      </c>
      <c r="AC30" s="371"/>
      <c r="AD30" s="226" t="str">
        <f t="shared" si="19"/>
        <v/>
      </c>
      <c r="AE30" s="368">
        <f t="shared" si="34"/>
        <v>-27.5</v>
      </c>
      <c r="AF30" s="337"/>
      <c r="AG30" s="338"/>
      <c r="AH30" s="336"/>
      <c r="AI30" s="161">
        <f t="shared" si="20"/>
        <v>0</v>
      </c>
      <c r="AJ30" s="162">
        <f t="shared" si="21"/>
        <v>2.5</v>
      </c>
      <c r="AK30" s="163">
        <f t="shared" si="35"/>
        <v>2.5</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f t="shared" si="22"/>
        <v>17</v>
      </c>
      <c r="AX30" s="165" t="str">
        <f t="shared" si="23"/>
        <v/>
      </c>
      <c r="AY30" s="193">
        <f t="shared" si="24"/>
        <v>17</v>
      </c>
      <c r="AZ30" s="183" t="str">
        <f t="shared" si="25"/>
        <v/>
      </c>
      <c r="BA30" s="173">
        <f t="shared" si="26"/>
        <v>0.25</v>
      </c>
      <c r="BB30" s="174" t="str">
        <f t="shared" si="27"/>
        <v/>
      </c>
      <c r="BC30" s="186">
        <f t="shared" si="48"/>
        <v>0.25</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6.5" customHeight="1" x14ac:dyDescent="0.3">
      <c r="A31" s="221"/>
      <c r="B31" s="222"/>
      <c r="C31" s="214">
        <v>20</v>
      </c>
      <c r="D31" s="647" t="s">
        <v>3471</v>
      </c>
      <c r="E31" s="18" t="s">
        <v>3541</v>
      </c>
      <c r="F31" s="17"/>
      <c r="G31" s="134">
        <v>44200</v>
      </c>
      <c r="H31" s="133">
        <v>44222</v>
      </c>
      <c r="I31" s="140"/>
      <c r="J31" s="78"/>
      <c r="K31" s="144"/>
      <c r="L31" s="119"/>
      <c r="M31" s="394">
        <v>44222</v>
      </c>
      <c r="N31" s="158">
        <f t="shared" si="33"/>
        <v>17</v>
      </c>
      <c r="O31" s="27"/>
      <c r="P31" s="27"/>
      <c r="Q31" s="27"/>
      <c r="R31" s="27" t="s">
        <v>0</v>
      </c>
      <c r="S31" s="27"/>
      <c r="T31" s="28"/>
      <c r="U31" s="29"/>
      <c r="V31" s="32">
        <v>0.25</v>
      </c>
      <c r="W31" s="318"/>
      <c r="X31" s="319"/>
      <c r="Y31" s="160">
        <f t="shared" si="17"/>
        <v>0.25</v>
      </c>
      <c r="Z31" s="159">
        <f t="shared" si="18"/>
        <v>2.5</v>
      </c>
      <c r="AA31" s="327"/>
      <c r="AB31" s="400">
        <f t="shared" si="41"/>
        <v>-30</v>
      </c>
      <c r="AC31" s="371"/>
      <c r="AD31" s="226" t="str">
        <f t="shared" si="19"/>
        <v/>
      </c>
      <c r="AE31" s="368">
        <f t="shared" si="34"/>
        <v>-27.5</v>
      </c>
      <c r="AF31" s="339"/>
      <c r="AG31" s="338"/>
      <c r="AH31" s="336"/>
      <c r="AI31" s="161">
        <f t="shared" si="20"/>
        <v>0</v>
      </c>
      <c r="AJ31" s="162">
        <f t="shared" si="21"/>
        <v>2.5</v>
      </c>
      <c r="AK31" s="163">
        <f t="shared" si="35"/>
        <v>2.5</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f t="shared" si="22"/>
        <v>17</v>
      </c>
      <c r="AX31" s="165" t="str">
        <f t="shared" si="23"/>
        <v/>
      </c>
      <c r="AY31" s="193">
        <f t="shared" si="24"/>
        <v>17</v>
      </c>
      <c r="AZ31" s="183" t="str">
        <f t="shared" si="25"/>
        <v/>
      </c>
      <c r="BA31" s="173">
        <f t="shared" si="26"/>
        <v>0.25</v>
      </c>
      <c r="BB31" s="174" t="str">
        <f t="shared" si="27"/>
        <v/>
      </c>
      <c r="BC31" s="186">
        <f t="shared" si="48"/>
        <v>0.25</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customHeight="1" x14ac:dyDescent="0.3">
      <c r="A32" s="221"/>
      <c r="B32" s="222"/>
      <c r="C32" s="213">
        <v>21</v>
      </c>
      <c r="D32" s="647" t="s">
        <v>3472</v>
      </c>
      <c r="E32" s="16" t="s">
        <v>3541</v>
      </c>
      <c r="F32" s="17"/>
      <c r="G32" s="134">
        <v>44200</v>
      </c>
      <c r="H32" s="135">
        <v>44222</v>
      </c>
      <c r="I32" s="141"/>
      <c r="J32" s="25"/>
      <c r="K32" s="145"/>
      <c r="L32" s="28"/>
      <c r="M32" s="395">
        <v>44222</v>
      </c>
      <c r="N32" s="158">
        <f t="shared" si="33"/>
        <v>17</v>
      </c>
      <c r="O32" s="27"/>
      <c r="P32" s="27"/>
      <c r="Q32" s="27"/>
      <c r="R32" s="27" t="s">
        <v>0</v>
      </c>
      <c r="S32" s="27"/>
      <c r="T32" s="28"/>
      <c r="U32" s="29"/>
      <c r="V32" s="32">
        <v>0.25</v>
      </c>
      <c r="W32" s="318"/>
      <c r="X32" s="319"/>
      <c r="Y32" s="160">
        <f t="shared" si="17"/>
        <v>0.25</v>
      </c>
      <c r="Z32" s="159">
        <f t="shared" si="18"/>
        <v>2.5</v>
      </c>
      <c r="AA32" s="327"/>
      <c r="AB32" s="400">
        <f t="shared" si="41"/>
        <v>-30</v>
      </c>
      <c r="AC32" s="371"/>
      <c r="AD32" s="226" t="str">
        <f t="shared" si="19"/>
        <v/>
      </c>
      <c r="AE32" s="368">
        <f t="shared" si="34"/>
        <v>-27.5</v>
      </c>
      <c r="AF32" s="339"/>
      <c r="AG32" s="338"/>
      <c r="AH32" s="336"/>
      <c r="AI32" s="161">
        <f t="shared" si="20"/>
        <v>0</v>
      </c>
      <c r="AJ32" s="162">
        <f t="shared" si="21"/>
        <v>2.5</v>
      </c>
      <c r="AK32" s="163">
        <f t="shared" si="35"/>
        <v>2.5</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f t="shared" si="22"/>
        <v>17</v>
      </c>
      <c r="AX32" s="165" t="str">
        <f t="shared" si="23"/>
        <v/>
      </c>
      <c r="AY32" s="193">
        <f t="shared" si="24"/>
        <v>17</v>
      </c>
      <c r="AZ32" s="183" t="str">
        <f t="shared" si="25"/>
        <v/>
      </c>
      <c r="BA32" s="173">
        <f t="shared" si="26"/>
        <v>0.25</v>
      </c>
      <c r="BB32" s="174" t="str">
        <f t="shared" si="27"/>
        <v/>
      </c>
      <c r="BC32" s="186">
        <f t="shared" si="48"/>
        <v>0.25</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41.25" customHeight="1" x14ac:dyDescent="0.3">
      <c r="A33" s="221"/>
      <c r="B33" s="222"/>
      <c r="C33" s="214">
        <v>22</v>
      </c>
      <c r="D33" s="640" t="s">
        <v>3473</v>
      </c>
      <c r="E33" s="16" t="s">
        <v>46</v>
      </c>
      <c r="F33" s="17"/>
      <c r="G33" s="134">
        <v>44200</v>
      </c>
      <c r="H33" s="135">
        <v>44222</v>
      </c>
      <c r="I33" s="141"/>
      <c r="J33" s="25"/>
      <c r="K33" s="145"/>
      <c r="L33" s="28"/>
      <c r="M33" s="395">
        <v>44222</v>
      </c>
      <c r="N33" s="158">
        <f t="shared" si="33"/>
        <v>17</v>
      </c>
      <c r="O33" s="27" t="s">
        <v>0</v>
      </c>
      <c r="P33" s="27"/>
      <c r="Q33" s="27"/>
      <c r="R33" s="27"/>
      <c r="S33" s="27"/>
      <c r="T33" s="28"/>
      <c r="U33" s="29"/>
      <c r="V33" s="32">
        <v>0.25</v>
      </c>
      <c r="W33" s="318">
        <v>0.25</v>
      </c>
      <c r="X33" s="319"/>
      <c r="Y33" s="160">
        <f t="shared" si="17"/>
        <v>0.5</v>
      </c>
      <c r="Z33" s="159">
        <f t="shared" si="18"/>
        <v>7.5</v>
      </c>
      <c r="AA33" s="327"/>
      <c r="AB33" s="400">
        <f t="shared" si="41"/>
        <v>-30</v>
      </c>
      <c r="AC33" s="371"/>
      <c r="AD33" s="226" t="str">
        <f t="shared" si="19"/>
        <v/>
      </c>
      <c r="AE33" s="368">
        <f t="shared" si="34"/>
        <v>-22.5</v>
      </c>
      <c r="AF33" s="339"/>
      <c r="AG33" s="338"/>
      <c r="AH33" s="336"/>
      <c r="AI33" s="161">
        <f t="shared" si="20"/>
        <v>0</v>
      </c>
      <c r="AJ33" s="162">
        <f t="shared" si="21"/>
        <v>7.5</v>
      </c>
      <c r="AK33" s="163">
        <f t="shared" si="35"/>
        <v>7.5</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f t="shared" si="22"/>
        <v>17</v>
      </c>
      <c r="AX33" s="165" t="str">
        <f t="shared" si="23"/>
        <v/>
      </c>
      <c r="AY33" s="193">
        <f t="shared" si="24"/>
        <v>17</v>
      </c>
      <c r="AZ33" s="183" t="str">
        <f t="shared" si="25"/>
        <v/>
      </c>
      <c r="BA33" s="173">
        <f t="shared" si="26"/>
        <v>0.25</v>
      </c>
      <c r="BB33" s="174" t="str">
        <f t="shared" si="27"/>
        <v/>
      </c>
      <c r="BC33" s="186">
        <f t="shared" si="48"/>
        <v>0.25</v>
      </c>
      <c r="BD33" s="174" t="str">
        <f t="shared" si="28"/>
        <v/>
      </c>
      <c r="BE33" s="201">
        <f t="shared" si="29"/>
        <v>0.25</v>
      </c>
      <c r="BF33" s="174" t="str">
        <f t="shared" si="30"/>
        <v/>
      </c>
      <c r="BG33" s="186">
        <f t="shared" si="31"/>
        <v>0.25</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649" t="s">
        <v>3474</v>
      </c>
      <c r="E34" s="16" t="s">
        <v>46</v>
      </c>
      <c r="F34" s="17"/>
      <c r="G34" s="131">
        <v>44200</v>
      </c>
      <c r="H34" s="136">
        <v>44222</v>
      </c>
      <c r="I34" s="140"/>
      <c r="J34" s="78"/>
      <c r="K34" s="144"/>
      <c r="L34" s="119"/>
      <c r="M34" s="394">
        <v>44222</v>
      </c>
      <c r="N34" s="158">
        <f t="shared" si="33"/>
        <v>17</v>
      </c>
      <c r="O34" s="27" t="s">
        <v>0</v>
      </c>
      <c r="P34" s="27"/>
      <c r="Q34" s="27"/>
      <c r="R34" s="27"/>
      <c r="S34" s="27"/>
      <c r="T34" s="28"/>
      <c r="U34" s="29"/>
      <c r="V34" s="32">
        <v>0.25</v>
      </c>
      <c r="W34" s="318">
        <v>0.25</v>
      </c>
      <c r="X34" s="319"/>
      <c r="Y34" s="160">
        <f t="shared" si="17"/>
        <v>0.5</v>
      </c>
      <c r="Z34" s="159">
        <f t="shared" si="18"/>
        <v>7.5</v>
      </c>
      <c r="AA34" s="327"/>
      <c r="AB34" s="400">
        <f t="shared" si="41"/>
        <v>-30</v>
      </c>
      <c r="AC34" s="371"/>
      <c r="AD34" s="226" t="str">
        <f t="shared" si="19"/>
        <v/>
      </c>
      <c r="AE34" s="368">
        <f t="shared" si="34"/>
        <v>-22.5</v>
      </c>
      <c r="AF34" s="339"/>
      <c r="AG34" s="338"/>
      <c r="AH34" s="336"/>
      <c r="AI34" s="161">
        <f t="shared" si="20"/>
        <v>0</v>
      </c>
      <c r="AJ34" s="162">
        <f t="shared" si="21"/>
        <v>7.5</v>
      </c>
      <c r="AK34" s="163">
        <f t="shared" si="35"/>
        <v>7.5</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f t="shared" si="22"/>
        <v>17</v>
      </c>
      <c r="AX34" s="165" t="str">
        <f t="shared" si="23"/>
        <v/>
      </c>
      <c r="AY34" s="193">
        <f t="shared" si="24"/>
        <v>17</v>
      </c>
      <c r="AZ34" s="183" t="str">
        <f t="shared" si="25"/>
        <v/>
      </c>
      <c r="BA34" s="173">
        <f t="shared" si="26"/>
        <v>0.25</v>
      </c>
      <c r="BB34" s="174" t="str">
        <f t="shared" si="27"/>
        <v/>
      </c>
      <c r="BC34" s="186">
        <f t="shared" si="48"/>
        <v>0.25</v>
      </c>
      <c r="BD34" s="174" t="str">
        <f t="shared" si="28"/>
        <v/>
      </c>
      <c r="BE34" s="201">
        <f t="shared" si="29"/>
        <v>0.25</v>
      </c>
      <c r="BF34" s="174" t="str">
        <f t="shared" si="30"/>
        <v/>
      </c>
      <c r="BG34" s="186">
        <f t="shared" si="31"/>
        <v>0.25</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650" t="s">
        <v>3475</v>
      </c>
      <c r="E35" s="18" t="s">
        <v>46</v>
      </c>
      <c r="F35" s="17"/>
      <c r="G35" s="131">
        <v>44200</v>
      </c>
      <c r="H35" s="133">
        <v>44222</v>
      </c>
      <c r="I35" s="140"/>
      <c r="J35" s="78"/>
      <c r="K35" s="144"/>
      <c r="L35" s="119"/>
      <c r="M35" s="394">
        <v>44222</v>
      </c>
      <c r="N35" s="158">
        <f t="shared" si="33"/>
        <v>17</v>
      </c>
      <c r="O35" s="27" t="s">
        <v>0</v>
      </c>
      <c r="P35" s="27"/>
      <c r="Q35" s="27"/>
      <c r="R35" s="27"/>
      <c r="S35" s="27"/>
      <c r="T35" s="28"/>
      <c r="U35" s="29"/>
      <c r="V35" s="32">
        <v>0.25</v>
      </c>
      <c r="W35" s="318">
        <v>0.25</v>
      </c>
      <c r="X35" s="319"/>
      <c r="Y35" s="160">
        <f t="shared" si="17"/>
        <v>0.5</v>
      </c>
      <c r="Z35" s="159">
        <f t="shared" si="18"/>
        <v>7.5</v>
      </c>
      <c r="AA35" s="327"/>
      <c r="AB35" s="400">
        <f t="shared" si="41"/>
        <v>-30</v>
      </c>
      <c r="AC35" s="371"/>
      <c r="AD35" s="226" t="str">
        <f t="shared" si="19"/>
        <v/>
      </c>
      <c r="AE35" s="368">
        <f t="shared" si="34"/>
        <v>-22.5</v>
      </c>
      <c r="AF35" s="339"/>
      <c r="AG35" s="338"/>
      <c r="AH35" s="336"/>
      <c r="AI35" s="161">
        <f t="shared" si="20"/>
        <v>0</v>
      </c>
      <c r="AJ35" s="162">
        <f t="shared" si="21"/>
        <v>7.5</v>
      </c>
      <c r="AK35" s="163">
        <f t="shared" si="35"/>
        <v>7.5</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f t="shared" si="22"/>
        <v>17</v>
      </c>
      <c r="AX35" s="165" t="str">
        <f t="shared" si="23"/>
        <v/>
      </c>
      <c r="AY35" s="193">
        <f t="shared" si="24"/>
        <v>17</v>
      </c>
      <c r="AZ35" s="183" t="str">
        <f t="shared" si="25"/>
        <v/>
      </c>
      <c r="BA35" s="173">
        <f t="shared" si="26"/>
        <v>0.25</v>
      </c>
      <c r="BB35" s="174" t="str">
        <f t="shared" si="27"/>
        <v/>
      </c>
      <c r="BC35" s="186">
        <f t="shared" si="48"/>
        <v>0.25</v>
      </c>
      <c r="BD35" s="174" t="str">
        <f t="shared" si="28"/>
        <v/>
      </c>
      <c r="BE35" s="201">
        <f t="shared" si="29"/>
        <v>0.25</v>
      </c>
      <c r="BF35" s="174" t="str">
        <f t="shared" si="30"/>
        <v/>
      </c>
      <c r="BG35" s="186">
        <f t="shared" si="31"/>
        <v>0.25</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649" t="s">
        <v>3476</v>
      </c>
      <c r="E36" s="16" t="s">
        <v>46</v>
      </c>
      <c r="F36" s="17"/>
      <c r="G36" s="134">
        <v>44200</v>
      </c>
      <c r="H36" s="135">
        <v>44222</v>
      </c>
      <c r="I36" s="141"/>
      <c r="J36" s="25"/>
      <c r="K36" s="145"/>
      <c r="L36" s="28"/>
      <c r="M36" s="395">
        <v>44222</v>
      </c>
      <c r="N36" s="158">
        <f t="shared" si="33"/>
        <v>17</v>
      </c>
      <c r="O36" s="27" t="s">
        <v>0</v>
      </c>
      <c r="P36" s="27"/>
      <c r="Q36" s="27"/>
      <c r="R36" s="27"/>
      <c r="S36" s="27"/>
      <c r="T36" s="28"/>
      <c r="U36" s="29"/>
      <c r="V36" s="32">
        <v>0.25</v>
      </c>
      <c r="W36" s="318">
        <v>0.25</v>
      </c>
      <c r="X36" s="319"/>
      <c r="Y36" s="160">
        <f t="shared" si="17"/>
        <v>0.5</v>
      </c>
      <c r="Z36" s="159">
        <f t="shared" si="18"/>
        <v>7.5</v>
      </c>
      <c r="AA36" s="327"/>
      <c r="AB36" s="400">
        <f t="shared" si="41"/>
        <v>-30</v>
      </c>
      <c r="AC36" s="371"/>
      <c r="AD36" s="226" t="str">
        <f t="shared" si="19"/>
        <v/>
      </c>
      <c r="AE36" s="368">
        <f t="shared" si="34"/>
        <v>-22.5</v>
      </c>
      <c r="AF36" s="339"/>
      <c r="AG36" s="338"/>
      <c r="AH36" s="336"/>
      <c r="AI36" s="161">
        <f t="shared" si="20"/>
        <v>0</v>
      </c>
      <c r="AJ36" s="162">
        <f t="shared" si="21"/>
        <v>7.5</v>
      </c>
      <c r="AK36" s="163">
        <f t="shared" si="35"/>
        <v>7.5</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f t="shared" si="22"/>
        <v>17</v>
      </c>
      <c r="AX36" s="165" t="str">
        <f t="shared" si="23"/>
        <v/>
      </c>
      <c r="AY36" s="193">
        <f t="shared" si="24"/>
        <v>17</v>
      </c>
      <c r="AZ36" s="183" t="str">
        <f t="shared" si="25"/>
        <v/>
      </c>
      <c r="BA36" s="173">
        <f t="shared" si="26"/>
        <v>0.25</v>
      </c>
      <c r="BB36" s="174" t="str">
        <f t="shared" si="27"/>
        <v/>
      </c>
      <c r="BC36" s="186">
        <f t="shared" si="48"/>
        <v>0.25</v>
      </c>
      <c r="BD36" s="174" t="str">
        <f t="shared" si="28"/>
        <v/>
      </c>
      <c r="BE36" s="201">
        <f t="shared" si="29"/>
        <v>0.25</v>
      </c>
      <c r="BF36" s="174" t="str">
        <f t="shared" si="30"/>
        <v/>
      </c>
      <c r="BG36" s="186">
        <f t="shared" si="31"/>
        <v>0.25</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40.5" customHeight="1" x14ac:dyDescent="0.3">
      <c r="A37" s="221"/>
      <c r="B37" s="222"/>
      <c r="C37" s="213">
        <v>26</v>
      </c>
      <c r="D37" s="643" t="s">
        <v>3473</v>
      </c>
      <c r="E37" s="16" t="s">
        <v>3505</v>
      </c>
      <c r="F37" s="17"/>
      <c r="G37" s="134">
        <v>44200</v>
      </c>
      <c r="H37" s="135">
        <v>44222</v>
      </c>
      <c r="I37" s="141"/>
      <c r="J37" s="25"/>
      <c r="K37" s="145"/>
      <c r="L37" s="28"/>
      <c r="M37" s="395">
        <v>44222</v>
      </c>
      <c r="N37" s="158">
        <f t="shared" si="33"/>
        <v>17</v>
      </c>
      <c r="O37" s="27" t="s">
        <v>0</v>
      </c>
      <c r="P37" s="27"/>
      <c r="Q37" s="27"/>
      <c r="R37" s="27"/>
      <c r="S37" s="27"/>
      <c r="T37" s="28"/>
      <c r="U37" s="29"/>
      <c r="V37" s="32">
        <v>0.25</v>
      </c>
      <c r="W37" s="318">
        <v>0.25</v>
      </c>
      <c r="X37" s="319"/>
      <c r="Y37" s="160">
        <f t="shared" si="17"/>
        <v>0.5</v>
      </c>
      <c r="Z37" s="159">
        <f t="shared" si="18"/>
        <v>7.5</v>
      </c>
      <c r="AA37" s="327"/>
      <c r="AB37" s="400">
        <f t="shared" si="41"/>
        <v>-30</v>
      </c>
      <c r="AC37" s="371"/>
      <c r="AD37" s="226" t="str">
        <f t="shared" si="19"/>
        <v/>
      </c>
      <c r="AE37" s="368">
        <f t="shared" si="34"/>
        <v>-22.5</v>
      </c>
      <c r="AF37" s="339"/>
      <c r="AG37" s="338"/>
      <c r="AH37" s="336"/>
      <c r="AI37" s="161">
        <f t="shared" si="20"/>
        <v>0</v>
      </c>
      <c r="AJ37" s="162">
        <f t="shared" si="21"/>
        <v>7.5</v>
      </c>
      <c r="AK37" s="163">
        <f t="shared" si="35"/>
        <v>7.5</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f t="shared" si="22"/>
        <v>17</v>
      </c>
      <c r="AX37" s="165" t="str">
        <f t="shared" si="23"/>
        <v/>
      </c>
      <c r="AY37" s="193">
        <f t="shared" si="24"/>
        <v>17</v>
      </c>
      <c r="AZ37" s="183" t="str">
        <f t="shared" si="25"/>
        <v/>
      </c>
      <c r="BA37" s="173">
        <f t="shared" si="26"/>
        <v>0.25</v>
      </c>
      <c r="BB37" s="174" t="str">
        <f t="shared" si="27"/>
        <v/>
      </c>
      <c r="BC37" s="186">
        <f t="shared" si="48"/>
        <v>0.25</v>
      </c>
      <c r="BD37" s="174" t="str">
        <f t="shared" si="28"/>
        <v/>
      </c>
      <c r="BE37" s="201">
        <f t="shared" si="29"/>
        <v>0.25</v>
      </c>
      <c r="BF37" s="174" t="str">
        <f t="shared" si="30"/>
        <v/>
      </c>
      <c r="BG37" s="186">
        <f t="shared" si="31"/>
        <v>0.25</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651" t="s">
        <v>3474</v>
      </c>
      <c r="E38" s="16" t="s">
        <v>3505</v>
      </c>
      <c r="F38" s="17"/>
      <c r="G38" s="134">
        <v>44200</v>
      </c>
      <c r="H38" s="135">
        <v>44222</v>
      </c>
      <c r="I38" s="141"/>
      <c r="J38" s="25"/>
      <c r="K38" s="145"/>
      <c r="L38" s="28"/>
      <c r="M38" s="395">
        <v>44222</v>
      </c>
      <c r="N38" s="158">
        <f t="shared" si="33"/>
        <v>17</v>
      </c>
      <c r="O38" s="27"/>
      <c r="P38" s="27"/>
      <c r="Q38" s="27"/>
      <c r="R38" s="27" t="s">
        <v>0</v>
      </c>
      <c r="S38" s="27"/>
      <c r="T38" s="28"/>
      <c r="U38" s="29"/>
      <c r="V38" s="32">
        <v>0.25</v>
      </c>
      <c r="W38" s="318"/>
      <c r="X38" s="319"/>
      <c r="Y38" s="160">
        <f t="shared" si="17"/>
        <v>0.25</v>
      </c>
      <c r="Z38" s="159">
        <f t="shared" si="18"/>
        <v>2.5</v>
      </c>
      <c r="AA38" s="327"/>
      <c r="AB38" s="400">
        <f t="shared" si="41"/>
        <v>-30</v>
      </c>
      <c r="AC38" s="371"/>
      <c r="AD38" s="226" t="str">
        <f t="shared" si="19"/>
        <v/>
      </c>
      <c r="AE38" s="368">
        <f t="shared" si="34"/>
        <v>-27.5</v>
      </c>
      <c r="AF38" s="339"/>
      <c r="AG38" s="338"/>
      <c r="AH38" s="336"/>
      <c r="AI38" s="161">
        <f t="shared" si="20"/>
        <v>0</v>
      </c>
      <c r="AJ38" s="162">
        <f t="shared" si="21"/>
        <v>2.5</v>
      </c>
      <c r="AK38" s="163">
        <f t="shared" si="35"/>
        <v>2.5</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f t="shared" si="22"/>
        <v>17</v>
      </c>
      <c r="AX38" s="165" t="str">
        <f t="shared" si="23"/>
        <v/>
      </c>
      <c r="AY38" s="193">
        <f t="shared" si="24"/>
        <v>17</v>
      </c>
      <c r="AZ38" s="183" t="str">
        <f t="shared" si="25"/>
        <v/>
      </c>
      <c r="BA38" s="173">
        <f t="shared" si="26"/>
        <v>0.25</v>
      </c>
      <c r="BB38" s="174" t="str">
        <f t="shared" si="27"/>
        <v/>
      </c>
      <c r="BC38" s="186">
        <f t="shared" si="48"/>
        <v>0.25</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652" t="s">
        <v>3475</v>
      </c>
      <c r="E39" s="18" t="s">
        <v>3505</v>
      </c>
      <c r="F39" s="17"/>
      <c r="G39" s="134">
        <v>44200</v>
      </c>
      <c r="H39" s="135">
        <v>44222</v>
      </c>
      <c r="I39" s="141"/>
      <c r="J39" s="25"/>
      <c r="K39" s="145"/>
      <c r="L39" s="28"/>
      <c r="M39" s="395">
        <v>44222</v>
      </c>
      <c r="N39" s="158">
        <f t="shared" si="33"/>
        <v>17</v>
      </c>
      <c r="O39" s="27"/>
      <c r="P39" s="27"/>
      <c r="Q39" s="27"/>
      <c r="R39" s="27" t="s">
        <v>0</v>
      </c>
      <c r="S39" s="27"/>
      <c r="T39" s="28"/>
      <c r="U39" s="29"/>
      <c r="V39" s="32">
        <v>0.25</v>
      </c>
      <c r="W39" s="318"/>
      <c r="X39" s="319"/>
      <c r="Y39" s="160">
        <f t="shared" si="17"/>
        <v>0.25</v>
      </c>
      <c r="Z39" s="159">
        <f t="shared" si="18"/>
        <v>2.5</v>
      </c>
      <c r="AA39" s="327"/>
      <c r="AB39" s="400">
        <f t="shared" si="41"/>
        <v>-30</v>
      </c>
      <c r="AC39" s="371"/>
      <c r="AD39" s="226" t="str">
        <f t="shared" si="19"/>
        <v/>
      </c>
      <c r="AE39" s="368">
        <f t="shared" si="34"/>
        <v>-27.5</v>
      </c>
      <c r="AF39" s="339"/>
      <c r="AG39" s="338"/>
      <c r="AH39" s="336"/>
      <c r="AI39" s="161">
        <f t="shared" si="20"/>
        <v>0</v>
      </c>
      <c r="AJ39" s="162">
        <f t="shared" si="21"/>
        <v>2.5</v>
      </c>
      <c r="AK39" s="163">
        <f t="shared" si="35"/>
        <v>2.5</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f t="shared" si="22"/>
        <v>17</v>
      </c>
      <c r="AX39" s="165" t="str">
        <f t="shared" si="23"/>
        <v/>
      </c>
      <c r="AY39" s="193">
        <f t="shared" si="24"/>
        <v>17</v>
      </c>
      <c r="AZ39" s="183" t="str">
        <f t="shared" si="25"/>
        <v/>
      </c>
      <c r="BA39" s="173">
        <f t="shared" si="26"/>
        <v>0.25</v>
      </c>
      <c r="BB39" s="174" t="str">
        <f t="shared" si="27"/>
        <v/>
      </c>
      <c r="BC39" s="186">
        <f t="shared" si="48"/>
        <v>0.25</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651" t="s">
        <v>3476</v>
      </c>
      <c r="E40" s="16" t="s">
        <v>3505</v>
      </c>
      <c r="F40" s="17"/>
      <c r="G40" s="134">
        <v>44200</v>
      </c>
      <c r="H40" s="135">
        <v>44222</v>
      </c>
      <c r="I40" s="141"/>
      <c r="J40" s="25"/>
      <c r="K40" s="145"/>
      <c r="L40" s="28"/>
      <c r="M40" s="395">
        <v>44222</v>
      </c>
      <c r="N40" s="158">
        <f t="shared" si="33"/>
        <v>17</v>
      </c>
      <c r="O40" s="27"/>
      <c r="P40" s="27"/>
      <c r="Q40" s="27"/>
      <c r="R40" s="27" t="s">
        <v>0</v>
      </c>
      <c r="S40" s="27"/>
      <c r="T40" s="28"/>
      <c r="U40" s="29"/>
      <c r="V40" s="32">
        <v>0.25</v>
      </c>
      <c r="W40" s="318"/>
      <c r="X40" s="319"/>
      <c r="Y40" s="160">
        <f t="shared" si="17"/>
        <v>0.25</v>
      </c>
      <c r="Z40" s="159">
        <f t="shared" si="18"/>
        <v>2.5</v>
      </c>
      <c r="AA40" s="327"/>
      <c r="AB40" s="400">
        <f t="shared" si="41"/>
        <v>-30</v>
      </c>
      <c r="AC40" s="371"/>
      <c r="AD40" s="226" t="str">
        <f t="shared" si="19"/>
        <v/>
      </c>
      <c r="AE40" s="368">
        <f t="shared" si="34"/>
        <v>-27.5</v>
      </c>
      <c r="AF40" s="339"/>
      <c r="AG40" s="338"/>
      <c r="AH40" s="336"/>
      <c r="AI40" s="161">
        <f t="shared" si="20"/>
        <v>0</v>
      </c>
      <c r="AJ40" s="162">
        <f t="shared" si="21"/>
        <v>2.5</v>
      </c>
      <c r="AK40" s="163">
        <f t="shared" si="35"/>
        <v>2.5</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f t="shared" si="22"/>
        <v>17</v>
      </c>
      <c r="AX40" s="165" t="str">
        <f t="shared" si="23"/>
        <v/>
      </c>
      <c r="AY40" s="193">
        <f t="shared" si="24"/>
        <v>17</v>
      </c>
      <c r="AZ40" s="183" t="str">
        <f t="shared" si="25"/>
        <v/>
      </c>
      <c r="BA40" s="173">
        <f t="shared" si="26"/>
        <v>0.25</v>
      </c>
      <c r="BB40" s="174" t="str">
        <f t="shared" si="27"/>
        <v/>
      </c>
      <c r="BC40" s="186">
        <f t="shared" si="48"/>
        <v>0.25</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39" customHeight="1" x14ac:dyDescent="0.3">
      <c r="A41" s="221"/>
      <c r="B41" s="222"/>
      <c r="C41" s="214">
        <v>30</v>
      </c>
      <c r="D41" s="647" t="s">
        <v>3473</v>
      </c>
      <c r="E41" s="16" t="s">
        <v>3541</v>
      </c>
      <c r="F41" s="17"/>
      <c r="G41" s="134">
        <v>44200</v>
      </c>
      <c r="H41" s="135">
        <v>44222</v>
      </c>
      <c r="I41" s="141"/>
      <c r="J41" s="25"/>
      <c r="K41" s="145"/>
      <c r="L41" s="28"/>
      <c r="M41" s="395">
        <v>44222</v>
      </c>
      <c r="N41" s="158">
        <f t="shared" si="33"/>
        <v>17</v>
      </c>
      <c r="O41" s="27"/>
      <c r="P41" s="27"/>
      <c r="Q41" s="27"/>
      <c r="R41" s="27" t="s">
        <v>0</v>
      </c>
      <c r="S41" s="27"/>
      <c r="T41" s="28"/>
      <c r="U41" s="29"/>
      <c r="V41" s="32">
        <v>0.25</v>
      </c>
      <c r="W41" s="318"/>
      <c r="X41" s="319"/>
      <c r="Y41" s="160">
        <f t="shared" si="17"/>
        <v>0.25</v>
      </c>
      <c r="Z41" s="159">
        <f t="shared" si="18"/>
        <v>2.5</v>
      </c>
      <c r="AA41" s="327"/>
      <c r="AB41" s="400">
        <f t="shared" si="41"/>
        <v>-30</v>
      </c>
      <c r="AC41" s="371"/>
      <c r="AD41" s="226" t="str">
        <f t="shared" si="19"/>
        <v/>
      </c>
      <c r="AE41" s="368">
        <f t="shared" si="34"/>
        <v>-27.5</v>
      </c>
      <c r="AF41" s="339"/>
      <c r="AG41" s="338"/>
      <c r="AH41" s="336"/>
      <c r="AI41" s="161">
        <f t="shared" si="20"/>
        <v>0</v>
      </c>
      <c r="AJ41" s="162">
        <f t="shared" si="21"/>
        <v>2.5</v>
      </c>
      <c r="AK41" s="163">
        <f t="shared" si="35"/>
        <v>2.5</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f t="shared" si="22"/>
        <v>17</v>
      </c>
      <c r="AX41" s="165" t="str">
        <f t="shared" si="23"/>
        <v/>
      </c>
      <c r="AY41" s="193">
        <f t="shared" si="24"/>
        <v>17</v>
      </c>
      <c r="AZ41" s="183" t="str">
        <f t="shared" si="25"/>
        <v/>
      </c>
      <c r="BA41" s="173">
        <f t="shared" si="26"/>
        <v>0.25</v>
      </c>
      <c r="BB41" s="174" t="str">
        <f t="shared" si="27"/>
        <v/>
      </c>
      <c r="BC41" s="186">
        <f t="shared" si="48"/>
        <v>0.25</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653" t="s">
        <v>3474</v>
      </c>
      <c r="E42" s="16" t="s">
        <v>3541</v>
      </c>
      <c r="F42" s="17"/>
      <c r="G42" s="134">
        <v>44200</v>
      </c>
      <c r="H42" s="135">
        <v>44222</v>
      </c>
      <c r="I42" s="141"/>
      <c r="J42" s="25"/>
      <c r="K42" s="145"/>
      <c r="L42" s="28"/>
      <c r="M42" s="395">
        <v>44222</v>
      </c>
      <c r="N42" s="158">
        <f t="shared" si="33"/>
        <v>17</v>
      </c>
      <c r="O42" s="27"/>
      <c r="P42" s="27"/>
      <c r="Q42" s="27"/>
      <c r="R42" s="27" t="s">
        <v>0</v>
      </c>
      <c r="S42" s="27"/>
      <c r="T42" s="28"/>
      <c r="U42" s="29"/>
      <c r="V42" s="32">
        <v>0.25</v>
      </c>
      <c r="W42" s="318"/>
      <c r="X42" s="319"/>
      <c r="Y42" s="160">
        <f t="shared" si="17"/>
        <v>0.25</v>
      </c>
      <c r="Z42" s="159">
        <f t="shared" si="18"/>
        <v>2.5</v>
      </c>
      <c r="AA42" s="327"/>
      <c r="AB42" s="400">
        <f t="shared" si="41"/>
        <v>-30</v>
      </c>
      <c r="AC42" s="371"/>
      <c r="AD42" s="226" t="str">
        <f t="shared" si="19"/>
        <v/>
      </c>
      <c r="AE42" s="368">
        <f t="shared" si="34"/>
        <v>-27.5</v>
      </c>
      <c r="AF42" s="339"/>
      <c r="AG42" s="338"/>
      <c r="AH42" s="336"/>
      <c r="AI42" s="161">
        <f t="shared" si="20"/>
        <v>0</v>
      </c>
      <c r="AJ42" s="162">
        <f t="shared" si="21"/>
        <v>2.5</v>
      </c>
      <c r="AK42" s="163">
        <f t="shared" si="35"/>
        <v>2.5</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f t="shared" si="22"/>
        <v>17</v>
      </c>
      <c r="AX42" s="165" t="str">
        <f t="shared" si="23"/>
        <v/>
      </c>
      <c r="AY42" s="193">
        <f t="shared" si="24"/>
        <v>17</v>
      </c>
      <c r="AZ42" s="183" t="str">
        <f t="shared" si="25"/>
        <v/>
      </c>
      <c r="BA42" s="173">
        <f t="shared" si="26"/>
        <v>0.25</v>
      </c>
      <c r="BB42" s="174" t="str">
        <f t="shared" si="27"/>
        <v/>
      </c>
      <c r="BC42" s="186">
        <f t="shared" si="48"/>
        <v>0.25</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654" t="s">
        <v>3475</v>
      </c>
      <c r="E43" s="18" t="s">
        <v>3541</v>
      </c>
      <c r="F43" s="17"/>
      <c r="G43" s="134">
        <v>44200</v>
      </c>
      <c r="H43" s="135">
        <v>44222</v>
      </c>
      <c r="I43" s="141"/>
      <c r="J43" s="25"/>
      <c r="K43" s="145"/>
      <c r="L43" s="28"/>
      <c r="M43" s="395">
        <v>44222</v>
      </c>
      <c r="N43" s="158">
        <f t="shared" si="33"/>
        <v>17</v>
      </c>
      <c r="O43" s="27"/>
      <c r="P43" s="27"/>
      <c r="Q43" s="27"/>
      <c r="R43" s="27" t="s">
        <v>0</v>
      </c>
      <c r="S43" s="27"/>
      <c r="T43" s="28"/>
      <c r="U43" s="29"/>
      <c r="V43" s="32">
        <v>0.25</v>
      </c>
      <c r="W43" s="318"/>
      <c r="X43" s="319"/>
      <c r="Y43" s="160">
        <f t="shared" si="17"/>
        <v>0.25</v>
      </c>
      <c r="Z43" s="159">
        <f t="shared" si="18"/>
        <v>2.5</v>
      </c>
      <c r="AA43" s="327"/>
      <c r="AB43" s="400">
        <f t="shared" si="41"/>
        <v>-30</v>
      </c>
      <c r="AC43" s="371"/>
      <c r="AD43" s="226" t="str">
        <f t="shared" si="19"/>
        <v/>
      </c>
      <c r="AE43" s="368">
        <f t="shared" si="34"/>
        <v>-27.5</v>
      </c>
      <c r="AF43" s="339"/>
      <c r="AG43" s="338"/>
      <c r="AH43" s="336"/>
      <c r="AI43" s="161">
        <f t="shared" si="20"/>
        <v>0</v>
      </c>
      <c r="AJ43" s="162">
        <f t="shared" si="21"/>
        <v>2.5</v>
      </c>
      <c r="AK43" s="163">
        <f t="shared" si="35"/>
        <v>2.5</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f t="shared" si="22"/>
        <v>17</v>
      </c>
      <c r="AX43" s="165" t="str">
        <f t="shared" si="23"/>
        <v/>
      </c>
      <c r="AY43" s="193">
        <f t="shared" si="24"/>
        <v>17</v>
      </c>
      <c r="AZ43" s="183" t="str">
        <f t="shared" si="25"/>
        <v/>
      </c>
      <c r="BA43" s="173">
        <f t="shared" si="26"/>
        <v>0.25</v>
      </c>
      <c r="BB43" s="174" t="str">
        <f t="shared" si="27"/>
        <v/>
      </c>
      <c r="BC43" s="186">
        <f t="shared" si="48"/>
        <v>0.25</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653" t="s">
        <v>3476</v>
      </c>
      <c r="E44" s="16" t="s">
        <v>3541</v>
      </c>
      <c r="F44" s="17"/>
      <c r="G44" s="134">
        <v>44200</v>
      </c>
      <c r="H44" s="135">
        <v>44222</v>
      </c>
      <c r="I44" s="141"/>
      <c r="J44" s="25"/>
      <c r="K44" s="145"/>
      <c r="L44" s="28"/>
      <c r="M44" s="395">
        <v>44222</v>
      </c>
      <c r="N44" s="158">
        <f t="shared" si="33"/>
        <v>17</v>
      </c>
      <c r="O44" s="27"/>
      <c r="P44" s="27"/>
      <c r="Q44" s="27"/>
      <c r="R44" s="27" t="s">
        <v>0</v>
      </c>
      <c r="S44" s="27"/>
      <c r="T44" s="28"/>
      <c r="U44" s="29"/>
      <c r="V44" s="32">
        <v>0.25</v>
      </c>
      <c r="W44" s="318"/>
      <c r="X44" s="319"/>
      <c r="Y44" s="160">
        <f t="shared" si="17"/>
        <v>0.25</v>
      </c>
      <c r="Z44" s="159">
        <f t="shared" si="18"/>
        <v>2.5</v>
      </c>
      <c r="AA44" s="327"/>
      <c r="AB44" s="400">
        <f t="shared" si="41"/>
        <v>-30</v>
      </c>
      <c r="AC44" s="371"/>
      <c r="AD44" s="226" t="str">
        <f t="shared" si="19"/>
        <v/>
      </c>
      <c r="AE44" s="368">
        <f t="shared" si="34"/>
        <v>-27.5</v>
      </c>
      <c r="AF44" s="339"/>
      <c r="AG44" s="338"/>
      <c r="AH44" s="336"/>
      <c r="AI44" s="161">
        <f t="shared" si="20"/>
        <v>0</v>
      </c>
      <c r="AJ44" s="162">
        <f t="shared" si="21"/>
        <v>2.5</v>
      </c>
      <c r="AK44" s="163">
        <f t="shared" si="35"/>
        <v>2.5</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f t="shared" si="22"/>
        <v>17</v>
      </c>
      <c r="AX44" s="165" t="str">
        <f t="shared" si="23"/>
        <v/>
      </c>
      <c r="AY44" s="193">
        <f t="shared" si="24"/>
        <v>17</v>
      </c>
      <c r="AZ44" s="183" t="str">
        <f t="shared" si="25"/>
        <v/>
      </c>
      <c r="BA44" s="173">
        <f t="shared" si="26"/>
        <v>0.25</v>
      </c>
      <c r="BB44" s="174" t="str">
        <f t="shared" si="27"/>
        <v/>
      </c>
      <c r="BC44" s="186">
        <f t="shared" si="48"/>
        <v>0.25</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56.25" x14ac:dyDescent="0.3">
      <c r="A45" s="221"/>
      <c r="B45" s="222"/>
      <c r="C45" s="213">
        <v>34</v>
      </c>
      <c r="D45" s="640" t="s">
        <v>3477</v>
      </c>
      <c r="E45" s="16" t="s">
        <v>46</v>
      </c>
      <c r="F45" s="17"/>
      <c r="G45" s="134">
        <v>44201</v>
      </c>
      <c r="H45" s="135"/>
      <c r="I45" s="141"/>
      <c r="J45" s="25"/>
      <c r="K45" s="145"/>
      <c r="L45" s="28"/>
      <c r="M45" s="395">
        <v>44218</v>
      </c>
      <c r="N45" s="158">
        <f t="shared" si="33"/>
        <v>14</v>
      </c>
      <c r="O45" s="27" t="s">
        <v>0</v>
      </c>
      <c r="P45" s="27"/>
      <c r="Q45" s="27"/>
      <c r="R45" s="27"/>
      <c r="S45" s="27"/>
      <c r="T45" s="28"/>
      <c r="U45" s="29"/>
      <c r="V45" s="32">
        <v>0.25</v>
      </c>
      <c r="W45" s="318">
        <v>0.25</v>
      </c>
      <c r="X45" s="319"/>
      <c r="Y45" s="160">
        <f t="shared" si="17"/>
        <v>0.5</v>
      </c>
      <c r="Z45" s="159">
        <f t="shared" si="18"/>
        <v>7.5</v>
      </c>
      <c r="AA45" s="327"/>
      <c r="AB45" s="400">
        <f t="shared" si="41"/>
        <v>-30</v>
      </c>
      <c r="AC45" s="371"/>
      <c r="AD45" s="226" t="str">
        <f t="shared" si="19"/>
        <v/>
      </c>
      <c r="AE45" s="368">
        <f t="shared" si="34"/>
        <v>-22.5</v>
      </c>
      <c r="AF45" s="339"/>
      <c r="AG45" s="338"/>
      <c r="AH45" s="336"/>
      <c r="AI45" s="161">
        <f t="shared" si="20"/>
        <v>0</v>
      </c>
      <c r="AJ45" s="162">
        <f t="shared" si="21"/>
        <v>7.5</v>
      </c>
      <c r="AK45" s="163">
        <f t="shared" si="35"/>
        <v>7.5</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f t="shared" si="22"/>
        <v>14</v>
      </c>
      <c r="AX45" s="165" t="str">
        <f t="shared" si="23"/>
        <v/>
      </c>
      <c r="AY45" s="193">
        <f t="shared" si="24"/>
        <v>14</v>
      </c>
      <c r="AZ45" s="183" t="str">
        <f t="shared" si="25"/>
        <v/>
      </c>
      <c r="BA45" s="173">
        <f t="shared" si="26"/>
        <v>0.25</v>
      </c>
      <c r="BB45" s="174" t="str">
        <f t="shared" si="27"/>
        <v/>
      </c>
      <c r="BC45" s="186">
        <f t="shared" si="48"/>
        <v>0.25</v>
      </c>
      <c r="BD45" s="174" t="str">
        <f t="shared" si="28"/>
        <v/>
      </c>
      <c r="BE45" s="201">
        <f t="shared" si="29"/>
        <v>0.25</v>
      </c>
      <c r="BF45" s="174" t="str">
        <f t="shared" si="30"/>
        <v/>
      </c>
      <c r="BG45" s="186">
        <f t="shared" si="31"/>
        <v>0.25</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37.5" x14ac:dyDescent="0.3">
      <c r="A46" s="221"/>
      <c r="B46" s="222"/>
      <c r="C46" s="214">
        <v>35</v>
      </c>
      <c r="D46" s="640" t="s">
        <v>3478</v>
      </c>
      <c r="E46" s="16" t="s">
        <v>46</v>
      </c>
      <c r="F46" s="17"/>
      <c r="G46" s="134">
        <v>44201</v>
      </c>
      <c r="H46" s="135"/>
      <c r="I46" s="141"/>
      <c r="J46" s="25"/>
      <c r="K46" s="145"/>
      <c r="L46" s="28"/>
      <c r="M46" s="395">
        <v>44218</v>
      </c>
      <c r="N46" s="158">
        <f t="shared" si="33"/>
        <v>14</v>
      </c>
      <c r="O46" s="27" t="s">
        <v>0</v>
      </c>
      <c r="P46" s="27"/>
      <c r="Q46" s="27"/>
      <c r="R46" s="27"/>
      <c r="S46" s="27"/>
      <c r="T46" s="28"/>
      <c r="U46" s="29"/>
      <c r="V46" s="32">
        <v>0.25</v>
      </c>
      <c r="W46" s="318">
        <v>0.25</v>
      </c>
      <c r="X46" s="319"/>
      <c r="Y46" s="160">
        <f t="shared" si="17"/>
        <v>0.5</v>
      </c>
      <c r="Z46" s="159">
        <f t="shared" si="18"/>
        <v>7.5</v>
      </c>
      <c r="AA46" s="327"/>
      <c r="AB46" s="400">
        <f t="shared" si="41"/>
        <v>-30</v>
      </c>
      <c r="AC46" s="371"/>
      <c r="AD46" s="226" t="str">
        <f t="shared" si="19"/>
        <v/>
      </c>
      <c r="AE46" s="368">
        <f t="shared" si="34"/>
        <v>-22.5</v>
      </c>
      <c r="AF46" s="339"/>
      <c r="AG46" s="338"/>
      <c r="AH46" s="336"/>
      <c r="AI46" s="161">
        <f t="shared" si="20"/>
        <v>0</v>
      </c>
      <c r="AJ46" s="162">
        <f t="shared" si="21"/>
        <v>7.5</v>
      </c>
      <c r="AK46" s="163">
        <f t="shared" si="35"/>
        <v>7.5</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f t="shared" si="22"/>
        <v>14</v>
      </c>
      <c r="AX46" s="165" t="str">
        <f t="shared" si="23"/>
        <v/>
      </c>
      <c r="AY46" s="193">
        <f t="shared" si="24"/>
        <v>14</v>
      </c>
      <c r="AZ46" s="183" t="str">
        <f t="shared" si="25"/>
        <v/>
      </c>
      <c r="BA46" s="173">
        <f t="shared" si="26"/>
        <v>0.25</v>
      </c>
      <c r="BB46" s="174" t="str">
        <f t="shared" si="27"/>
        <v/>
      </c>
      <c r="BC46" s="186">
        <f t="shared" si="48"/>
        <v>0.25</v>
      </c>
      <c r="BD46" s="174" t="str">
        <f t="shared" si="28"/>
        <v/>
      </c>
      <c r="BE46" s="201">
        <f t="shared" si="29"/>
        <v>0.25</v>
      </c>
      <c r="BF46" s="174" t="str">
        <f t="shared" si="30"/>
        <v/>
      </c>
      <c r="BG46" s="186">
        <f t="shared" si="31"/>
        <v>0.25</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37.5" x14ac:dyDescent="0.3">
      <c r="A47" s="221"/>
      <c r="B47" s="222"/>
      <c r="C47" s="213">
        <v>36</v>
      </c>
      <c r="D47" s="655" t="s">
        <v>3479</v>
      </c>
      <c r="E47" s="16" t="s">
        <v>46</v>
      </c>
      <c r="F47" s="17"/>
      <c r="G47" s="134">
        <v>44201</v>
      </c>
      <c r="H47" s="135"/>
      <c r="I47" s="141"/>
      <c r="J47" s="25"/>
      <c r="K47" s="145"/>
      <c r="L47" s="28"/>
      <c r="M47" s="395">
        <v>44218</v>
      </c>
      <c r="N47" s="158">
        <f t="shared" si="33"/>
        <v>14</v>
      </c>
      <c r="O47" s="27" t="s">
        <v>0</v>
      </c>
      <c r="P47" s="27"/>
      <c r="Q47" s="27"/>
      <c r="R47" s="27"/>
      <c r="S47" s="27"/>
      <c r="T47" s="28"/>
      <c r="U47" s="29"/>
      <c r="V47" s="32">
        <v>0.25</v>
      </c>
      <c r="W47" s="318">
        <v>0.25</v>
      </c>
      <c r="X47" s="319"/>
      <c r="Y47" s="160">
        <f t="shared" si="17"/>
        <v>0.5</v>
      </c>
      <c r="Z47" s="159">
        <f t="shared" si="18"/>
        <v>7.5</v>
      </c>
      <c r="AA47" s="327"/>
      <c r="AB47" s="400">
        <f t="shared" si="41"/>
        <v>-30</v>
      </c>
      <c r="AC47" s="371"/>
      <c r="AD47" s="226" t="str">
        <f t="shared" si="19"/>
        <v/>
      </c>
      <c r="AE47" s="368">
        <f t="shared" si="34"/>
        <v>-22.5</v>
      </c>
      <c r="AF47" s="339"/>
      <c r="AG47" s="338"/>
      <c r="AH47" s="336"/>
      <c r="AI47" s="161">
        <f t="shared" si="20"/>
        <v>0</v>
      </c>
      <c r="AJ47" s="162">
        <f t="shared" si="21"/>
        <v>7.5</v>
      </c>
      <c r="AK47" s="163">
        <f t="shared" si="35"/>
        <v>7.5</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f t="shared" si="22"/>
        <v>14</v>
      </c>
      <c r="AX47" s="165" t="str">
        <f t="shared" si="23"/>
        <v/>
      </c>
      <c r="AY47" s="193">
        <f t="shared" si="24"/>
        <v>14</v>
      </c>
      <c r="AZ47" s="183" t="str">
        <f t="shared" si="25"/>
        <v/>
      </c>
      <c r="BA47" s="173">
        <f t="shared" si="26"/>
        <v>0.25</v>
      </c>
      <c r="BB47" s="174" t="str">
        <f t="shared" si="27"/>
        <v/>
      </c>
      <c r="BC47" s="186">
        <f t="shared" si="48"/>
        <v>0.25</v>
      </c>
      <c r="BD47" s="174" t="str">
        <f t="shared" si="28"/>
        <v/>
      </c>
      <c r="BE47" s="201">
        <f t="shared" si="29"/>
        <v>0.25</v>
      </c>
      <c r="BF47" s="174" t="str">
        <f t="shared" si="30"/>
        <v/>
      </c>
      <c r="BG47" s="186">
        <f t="shared" si="31"/>
        <v>0.25</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37.5" x14ac:dyDescent="0.3">
      <c r="A48" s="221"/>
      <c r="B48" s="222"/>
      <c r="C48" s="214">
        <v>37</v>
      </c>
      <c r="D48" s="640" t="s">
        <v>3480</v>
      </c>
      <c r="E48" s="16" t="s">
        <v>46</v>
      </c>
      <c r="F48" s="17"/>
      <c r="G48" s="134">
        <v>44201</v>
      </c>
      <c r="H48" s="137"/>
      <c r="I48" s="143"/>
      <c r="J48" s="80"/>
      <c r="K48" s="147"/>
      <c r="L48" s="30"/>
      <c r="M48" s="395">
        <v>44218</v>
      </c>
      <c r="N48" s="158">
        <f t="shared" si="33"/>
        <v>14</v>
      </c>
      <c r="O48" s="27" t="s">
        <v>0</v>
      </c>
      <c r="P48" s="27"/>
      <c r="Q48" s="27"/>
      <c r="R48" s="27"/>
      <c r="S48" s="27"/>
      <c r="T48" s="28"/>
      <c r="U48" s="29"/>
      <c r="V48" s="32">
        <v>0.25</v>
      </c>
      <c r="W48" s="318">
        <v>0.25</v>
      </c>
      <c r="X48" s="319"/>
      <c r="Y48" s="160">
        <f t="shared" si="17"/>
        <v>0.5</v>
      </c>
      <c r="Z48" s="159">
        <f t="shared" si="18"/>
        <v>7.5</v>
      </c>
      <c r="AA48" s="327"/>
      <c r="AB48" s="400">
        <f t="shared" si="41"/>
        <v>-30</v>
      </c>
      <c r="AC48" s="371"/>
      <c r="AD48" s="226" t="str">
        <f t="shared" si="19"/>
        <v/>
      </c>
      <c r="AE48" s="368">
        <f t="shared" si="34"/>
        <v>-22.5</v>
      </c>
      <c r="AF48" s="339"/>
      <c r="AG48" s="338"/>
      <c r="AH48" s="336"/>
      <c r="AI48" s="161">
        <f t="shared" si="20"/>
        <v>0</v>
      </c>
      <c r="AJ48" s="162">
        <f t="shared" si="21"/>
        <v>7.5</v>
      </c>
      <c r="AK48" s="163">
        <f t="shared" si="35"/>
        <v>7.5</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f t="shared" si="22"/>
        <v>14</v>
      </c>
      <c r="AX48" s="165" t="str">
        <f t="shared" si="23"/>
        <v/>
      </c>
      <c r="AY48" s="193">
        <f t="shared" si="24"/>
        <v>14</v>
      </c>
      <c r="AZ48" s="183" t="str">
        <f t="shared" si="25"/>
        <v/>
      </c>
      <c r="BA48" s="173">
        <f t="shared" si="26"/>
        <v>0.25</v>
      </c>
      <c r="BB48" s="174" t="str">
        <f t="shared" si="27"/>
        <v/>
      </c>
      <c r="BC48" s="186">
        <f t="shared" si="48"/>
        <v>0.25</v>
      </c>
      <c r="BD48" s="174" t="str">
        <f t="shared" si="28"/>
        <v/>
      </c>
      <c r="BE48" s="201">
        <f t="shared" si="29"/>
        <v>0.25</v>
      </c>
      <c r="BF48" s="174" t="str">
        <f t="shared" si="30"/>
        <v/>
      </c>
      <c r="BG48" s="186">
        <f t="shared" si="31"/>
        <v>0.25</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37.5" x14ac:dyDescent="0.3">
      <c r="A49" s="221"/>
      <c r="B49" s="222"/>
      <c r="C49" s="214">
        <v>38</v>
      </c>
      <c r="D49" s="640" t="s">
        <v>3481</v>
      </c>
      <c r="E49" s="16" t="s">
        <v>46</v>
      </c>
      <c r="F49" s="17"/>
      <c r="G49" s="134">
        <v>44201</v>
      </c>
      <c r="H49" s="135"/>
      <c r="I49" s="141"/>
      <c r="J49" s="25"/>
      <c r="K49" s="145"/>
      <c r="L49" s="28"/>
      <c r="M49" s="395">
        <v>44218</v>
      </c>
      <c r="N49" s="158">
        <f t="shared" si="33"/>
        <v>14</v>
      </c>
      <c r="O49" s="27" t="s">
        <v>0</v>
      </c>
      <c r="P49" s="27"/>
      <c r="Q49" s="27"/>
      <c r="R49" s="27"/>
      <c r="S49" s="27"/>
      <c r="T49" s="28"/>
      <c r="U49" s="29"/>
      <c r="V49" s="32">
        <v>0.25</v>
      </c>
      <c r="W49" s="318">
        <v>0.25</v>
      </c>
      <c r="X49" s="319"/>
      <c r="Y49" s="160">
        <f t="shared" si="17"/>
        <v>0.5</v>
      </c>
      <c r="Z49" s="159">
        <f t="shared" si="18"/>
        <v>7.5</v>
      </c>
      <c r="AA49" s="327"/>
      <c r="AB49" s="400">
        <f t="shared" si="41"/>
        <v>-30</v>
      </c>
      <c r="AC49" s="371"/>
      <c r="AD49" s="226" t="str">
        <f t="shared" si="19"/>
        <v/>
      </c>
      <c r="AE49" s="368">
        <f t="shared" si="34"/>
        <v>-22.5</v>
      </c>
      <c r="AF49" s="339"/>
      <c r="AG49" s="338"/>
      <c r="AH49" s="336"/>
      <c r="AI49" s="161">
        <f t="shared" si="20"/>
        <v>0</v>
      </c>
      <c r="AJ49" s="162">
        <f t="shared" si="21"/>
        <v>7.5</v>
      </c>
      <c r="AK49" s="163">
        <f t="shared" si="35"/>
        <v>7.5</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f t="shared" si="22"/>
        <v>14</v>
      </c>
      <c r="AX49" s="165" t="str">
        <f t="shared" si="23"/>
        <v/>
      </c>
      <c r="AY49" s="193">
        <f t="shared" si="24"/>
        <v>14</v>
      </c>
      <c r="AZ49" s="183" t="str">
        <f t="shared" si="25"/>
        <v/>
      </c>
      <c r="BA49" s="173">
        <f t="shared" si="26"/>
        <v>0.25</v>
      </c>
      <c r="BB49" s="174" t="str">
        <f t="shared" si="27"/>
        <v/>
      </c>
      <c r="BC49" s="186">
        <f t="shared" si="48"/>
        <v>0.25</v>
      </c>
      <c r="BD49" s="174" t="str">
        <f t="shared" si="28"/>
        <v/>
      </c>
      <c r="BE49" s="201">
        <f t="shared" si="29"/>
        <v>0.25</v>
      </c>
      <c r="BF49" s="174" t="str">
        <f t="shared" si="30"/>
        <v/>
      </c>
      <c r="BG49" s="186">
        <f t="shared" si="31"/>
        <v>0.25</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640" t="s">
        <v>3482</v>
      </c>
      <c r="E50" s="16" t="s">
        <v>46</v>
      </c>
      <c r="F50" s="17"/>
      <c r="G50" s="134">
        <v>44201</v>
      </c>
      <c r="H50" s="135"/>
      <c r="I50" s="141"/>
      <c r="J50" s="25"/>
      <c r="K50" s="145"/>
      <c r="L50" s="28"/>
      <c r="M50" s="395">
        <v>44218</v>
      </c>
      <c r="N50" s="158">
        <f t="shared" si="33"/>
        <v>14</v>
      </c>
      <c r="O50" s="27" t="s">
        <v>0</v>
      </c>
      <c r="P50" s="27"/>
      <c r="Q50" s="27"/>
      <c r="R50" s="27"/>
      <c r="S50" s="27"/>
      <c r="T50" s="28"/>
      <c r="U50" s="29"/>
      <c r="V50" s="32">
        <v>0.25</v>
      </c>
      <c r="W50" s="318">
        <v>0.25</v>
      </c>
      <c r="X50" s="319"/>
      <c r="Y50" s="160">
        <f t="shared" si="17"/>
        <v>0.5</v>
      </c>
      <c r="Z50" s="159">
        <f t="shared" si="18"/>
        <v>7.5</v>
      </c>
      <c r="AA50" s="327"/>
      <c r="AB50" s="400">
        <f t="shared" si="41"/>
        <v>-30</v>
      </c>
      <c r="AC50" s="371"/>
      <c r="AD50" s="226" t="str">
        <f t="shared" si="19"/>
        <v/>
      </c>
      <c r="AE50" s="368">
        <f t="shared" si="34"/>
        <v>-22.5</v>
      </c>
      <c r="AF50" s="339"/>
      <c r="AG50" s="338"/>
      <c r="AH50" s="336"/>
      <c r="AI50" s="161">
        <f t="shared" si="20"/>
        <v>0</v>
      </c>
      <c r="AJ50" s="162">
        <f t="shared" si="21"/>
        <v>7.5</v>
      </c>
      <c r="AK50" s="163">
        <f t="shared" si="35"/>
        <v>7.5</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f t="shared" si="22"/>
        <v>14</v>
      </c>
      <c r="AX50" s="165" t="str">
        <f t="shared" si="23"/>
        <v/>
      </c>
      <c r="AY50" s="193">
        <f t="shared" si="24"/>
        <v>14</v>
      </c>
      <c r="AZ50" s="183" t="str">
        <f t="shared" si="25"/>
        <v/>
      </c>
      <c r="BA50" s="173">
        <f t="shared" si="26"/>
        <v>0.25</v>
      </c>
      <c r="BB50" s="174" t="str">
        <f t="shared" si="27"/>
        <v/>
      </c>
      <c r="BC50" s="186">
        <f t="shared" si="48"/>
        <v>0.25</v>
      </c>
      <c r="BD50" s="174" t="str">
        <f t="shared" si="28"/>
        <v/>
      </c>
      <c r="BE50" s="201">
        <f t="shared" si="29"/>
        <v>0.25</v>
      </c>
      <c r="BF50" s="174" t="str">
        <f t="shared" si="30"/>
        <v/>
      </c>
      <c r="BG50" s="186">
        <f t="shared" si="31"/>
        <v>0.25</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75" x14ac:dyDescent="0.3">
      <c r="A51" s="221"/>
      <c r="B51" s="222"/>
      <c r="C51" s="214">
        <v>40</v>
      </c>
      <c r="D51" s="655" t="s">
        <v>3483</v>
      </c>
      <c r="E51" s="16" t="s">
        <v>46</v>
      </c>
      <c r="F51" s="17"/>
      <c r="G51" s="134">
        <v>44201</v>
      </c>
      <c r="H51" s="135"/>
      <c r="I51" s="141"/>
      <c r="J51" s="25"/>
      <c r="K51" s="145"/>
      <c r="L51" s="28"/>
      <c r="M51" s="395">
        <v>44218</v>
      </c>
      <c r="N51" s="158">
        <f t="shared" si="33"/>
        <v>14</v>
      </c>
      <c r="O51" s="27" t="s">
        <v>0</v>
      </c>
      <c r="P51" s="27"/>
      <c r="Q51" s="27"/>
      <c r="R51" s="27"/>
      <c r="S51" s="27"/>
      <c r="T51" s="28"/>
      <c r="U51" s="29"/>
      <c r="V51" s="32">
        <v>0.25</v>
      </c>
      <c r="W51" s="318">
        <v>0.25</v>
      </c>
      <c r="X51" s="319"/>
      <c r="Y51" s="160">
        <f t="shared" si="17"/>
        <v>0.5</v>
      </c>
      <c r="Z51" s="159">
        <f t="shared" si="18"/>
        <v>7.5</v>
      </c>
      <c r="AA51" s="327"/>
      <c r="AB51" s="400">
        <f t="shared" si="41"/>
        <v>-30</v>
      </c>
      <c r="AC51" s="371"/>
      <c r="AD51" s="226" t="str">
        <f t="shared" si="19"/>
        <v/>
      </c>
      <c r="AE51" s="368">
        <f t="shared" si="34"/>
        <v>-22.5</v>
      </c>
      <c r="AF51" s="339"/>
      <c r="AG51" s="338"/>
      <c r="AH51" s="336"/>
      <c r="AI51" s="161">
        <f t="shared" si="20"/>
        <v>0</v>
      </c>
      <c r="AJ51" s="162">
        <f t="shared" si="21"/>
        <v>7.5</v>
      </c>
      <c r="AK51" s="163">
        <f t="shared" si="35"/>
        <v>7.5</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f t="shared" si="22"/>
        <v>14</v>
      </c>
      <c r="AX51" s="165" t="str">
        <f t="shared" si="23"/>
        <v/>
      </c>
      <c r="AY51" s="193">
        <f t="shared" si="24"/>
        <v>14</v>
      </c>
      <c r="AZ51" s="183" t="str">
        <f t="shared" si="25"/>
        <v/>
      </c>
      <c r="BA51" s="173">
        <f t="shared" si="26"/>
        <v>0.25</v>
      </c>
      <c r="BB51" s="174" t="str">
        <f t="shared" si="27"/>
        <v/>
      </c>
      <c r="BC51" s="186">
        <f t="shared" si="48"/>
        <v>0.25</v>
      </c>
      <c r="BD51" s="174" t="str">
        <f t="shared" si="28"/>
        <v/>
      </c>
      <c r="BE51" s="201">
        <f t="shared" si="29"/>
        <v>0.25</v>
      </c>
      <c r="BF51" s="174" t="str">
        <f t="shared" si="30"/>
        <v/>
      </c>
      <c r="BG51" s="186">
        <f t="shared" si="31"/>
        <v>0.25</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37.5" x14ac:dyDescent="0.3">
      <c r="A52" s="221"/>
      <c r="B52" s="222"/>
      <c r="C52" s="213">
        <v>41</v>
      </c>
      <c r="D52" s="640" t="s">
        <v>3484</v>
      </c>
      <c r="E52" s="16" t="s">
        <v>46</v>
      </c>
      <c r="F52" s="17"/>
      <c r="G52" s="134">
        <v>44201</v>
      </c>
      <c r="H52" s="135"/>
      <c r="I52" s="141"/>
      <c r="J52" s="25"/>
      <c r="K52" s="145"/>
      <c r="L52" s="28"/>
      <c r="M52" s="395">
        <v>44218</v>
      </c>
      <c r="N52" s="158">
        <f t="shared" si="33"/>
        <v>14</v>
      </c>
      <c r="O52" s="27" t="s">
        <v>0</v>
      </c>
      <c r="P52" s="27"/>
      <c r="Q52" s="27"/>
      <c r="R52" s="27"/>
      <c r="S52" s="27"/>
      <c r="T52" s="28"/>
      <c r="U52" s="29"/>
      <c r="V52" s="32">
        <v>0.25</v>
      </c>
      <c r="W52" s="318">
        <v>0.25</v>
      </c>
      <c r="X52" s="319"/>
      <c r="Y52" s="160">
        <f t="shared" si="17"/>
        <v>0.5</v>
      </c>
      <c r="Z52" s="159">
        <f t="shared" si="18"/>
        <v>7.5</v>
      </c>
      <c r="AA52" s="327"/>
      <c r="AB52" s="400">
        <f t="shared" si="41"/>
        <v>-30</v>
      </c>
      <c r="AC52" s="371"/>
      <c r="AD52" s="226" t="str">
        <f t="shared" si="19"/>
        <v/>
      </c>
      <c r="AE52" s="368">
        <f t="shared" si="34"/>
        <v>-22.5</v>
      </c>
      <c r="AF52" s="339"/>
      <c r="AG52" s="338"/>
      <c r="AH52" s="336"/>
      <c r="AI52" s="161">
        <f t="shared" si="20"/>
        <v>0</v>
      </c>
      <c r="AJ52" s="162">
        <f t="shared" si="21"/>
        <v>7.5</v>
      </c>
      <c r="AK52" s="163">
        <f t="shared" si="35"/>
        <v>7.5</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f t="shared" si="22"/>
        <v>14</v>
      </c>
      <c r="AX52" s="165" t="str">
        <f t="shared" si="23"/>
        <v/>
      </c>
      <c r="AY52" s="193">
        <f t="shared" si="24"/>
        <v>14</v>
      </c>
      <c r="AZ52" s="183" t="str">
        <f t="shared" si="25"/>
        <v/>
      </c>
      <c r="BA52" s="173">
        <f t="shared" si="26"/>
        <v>0.25</v>
      </c>
      <c r="BB52" s="174" t="str">
        <f t="shared" si="27"/>
        <v/>
      </c>
      <c r="BC52" s="186">
        <f t="shared" si="48"/>
        <v>0.25</v>
      </c>
      <c r="BD52" s="174" t="str">
        <f t="shared" si="28"/>
        <v/>
      </c>
      <c r="BE52" s="201">
        <f t="shared" si="29"/>
        <v>0.25</v>
      </c>
      <c r="BF52" s="174" t="str">
        <f t="shared" si="30"/>
        <v/>
      </c>
      <c r="BG52" s="186">
        <f t="shared" si="31"/>
        <v>0.25</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640" t="s">
        <v>3485</v>
      </c>
      <c r="E53" s="16" t="s">
        <v>46</v>
      </c>
      <c r="F53" s="17"/>
      <c r="G53" s="134">
        <v>44201</v>
      </c>
      <c r="H53" s="135"/>
      <c r="I53" s="141"/>
      <c r="J53" s="25"/>
      <c r="K53" s="145"/>
      <c r="L53" s="28"/>
      <c r="M53" s="395">
        <v>44218</v>
      </c>
      <c r="N53" s="158">
        <f t="shared" si="33"/>
        <v>14</v>
      </c>
      <c r="O53" s="27" t="s">
        <v>0</v>
      </c>
      <c r="P53" s="27"/>
      <c r="Q53" s="27"/>
      <c r="R53" s="27"/>
      <c r="S53" s="27"/>
      <c r="T53" s="28"/>
      <c r="U53" s="29"/>
      <c r="V53" s="32">
        <v>0.25</v>
      </c>
      <c r="W53" s="318">
        <v>0.25</v>
      </c>
      <c r="X53" s="319"/>
      <c r="Y53" s="160">
        <f t="shared" si="17"/>
        <v>0.5</v>
      </c>
      <c r="Z53" s="159">
        <f t="shared" si="18"/>
        <v>7.5</v>
      </c>
      <c r="AA53" s="327"/>
      <c r="AB53" s="400">
        <f t="shared" si="41"/>
        <v>-30</v>
      </c>
      <c r="AC53" s="371"/>
      <c r="AD53" s="226" t="str">
        <f t="shared" si="19"/>
        <v/>
      </c>
      <c r="AE53" s="368">
        <f t="shared" si="34"/>
        <v>-22.5</v>
      </c>
      <c r="AF53" s="339"/>
      <c r="AG53" s="338"/>
      <c r="AH53" s="336"/>
      <c r="AI53" s="161">
        <f t="shared" si="20"/>
        <v>0</v>
      </c>
      <c r="AJ53" s="162">
        <f t="shared" si="21"/>
        <v>7.5</v>
      </c>
      <c r="AK53" s="163">
        <f t="shared" si="35"/>
        <v>7.5</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f t="shared" si="22"/>
        <v>14</v>
      </c>
      <c r="AX53" s="165" t="str">
        <f t="shared" si="23"/>
        <v/>
      </c>
      <c r="AY53" s="193">
        <f t="shared" si="24"/>
        <v>14</v>
      </c>
      <c r="AZ53" s="183" t="str">
        <f t="shared" si="25"/>
        <v/>
      </c>
      <c r="BA53" s="173">
        <f t="shared" si="26"/>
        <v>0.25</v>
      </c>
      <c r="BB53" s="174" t="str">
        <f t="shared" si="27"/>
        <v/>
      </c>
      <c r="BC53" s="186">
        <f t="shared" si="48"/>
        <v>0.25</v>
      </c>
      <c r="BD53" s="174" t="str">
        <f t="shared" si="28"/>
        <v/>
      </c>
      <c r="BE53" s="201">
        <f t="shared" si="29"/>
        <v>0.25</v>
      </c>
      <c r="BF53" s="174" t="str">
        <f t="shared" si="30"/>
        <v/>
      </c>
      <c r="BG53" s="186">
        <f t="shared" si="31"/>
        <v>0.25</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37.5" x14ac:dyDescent="0.3">
      <c r="A54" s="221"/>
      <c r="B54" s="222"/>
      <c r="C54" s="214">
        <v>43</v>
      </c>
      <c r="D54" s="640" t="s">
        <v>3486</v>
      </c>
      <c r="E54" s="16" t="s">
        <v>46</v>
      </c>
      <c r="F54" s="17"/>
      <c r="G54" s="134">
        <v>44201</v>
      </c>
      <c r="H54" s="135"/>
      <c r="I54" s="141"/>
      <c r="J54" s="25"/>
      <c r="K54" s="145"/>
      <c r="L54" s="28"/>
      <c r="M54" s="395">
        <v>44218</v>
      </c>
      <c r="N54" s="158">
        <f t="shared" si="33"/>
        <v>14</v>
      </c>
      <c r="O54" s="27" t="s">
        <v>0</v>
      </c>
      <c r="P54" s="27"/>
      <c r="Q54" s="27"/>
      <c r="R54" s="27"/>
      <c r="S54" s="27"/>
      <c r="T54" s="28"/>
      <c r="U54" s="29"/>
      <c r="V54" s="32">
        <v>0.25</v>
      </c>
      <c r="W54" s="318">
        <v>0.25</v>
      </c>
      <c r="X54" s="319"/>
      <c r="Y54" s="160">
        <f t="shared" si="17"/>
        <v>0.5</v>
      </c>
      <c r="Z54" s="159">
        <f t="shared" si="18"/>
        <v>7.5</v>
      </c>
      <c r="AA54" s="327"/>
      <c r="AB54" s="400">
        <f t="shared" si="41"/>
        <v>-30</v>
      </c>
      <c r="AC54" s="371"/>
      <c r="AD54" s="226" t="str">
        <f t="shared" si="19"/>
        <v/>
      </c>
      <c r="AE54" s="368">
        <f t="shared" si="34"/>
        <v>-22.5</v>
      </c>
      <c r="AF54" s="339"/>
      <c r="AG54" s="338"/>
      <c r="AH54" s="336"/>
      <c r="AI54" s="161">
        <f t="shared" si="20"/>
        <v>0</v>
      </c>
      <c r="AJ54" s="162">
        <f t="shared" si="21"/>
        <v>7.5</v>
      </c>
      <c r="AK54" s="163">
        <f t="shared" si="35"/>
        <v>7.5</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f t="shared" si="22"/>
        <v>14</v>
      </c>
      <c r="AX54" s="165" t="str">
        <f t="shared" si="23"/>
        <v/>
      </c>
      <c r="AY54" s="193">
        <f t="shared" si="24"/>
        <v>14</v>
      </c>
      <c r="AZ54" s="183" t="str">
        <f t="shared" si="25"/>
        <v/>
      </c>
      <c r="BA54" s="173">
        <f t="shared" si="26"/>
        <v>0.25</v>
      </c>
      <c r="BB54" s="174" t="str">
        <f t="shared" si="27"/>
        <v/>
      </c>
      <c r="BC54" s="186">
        <f t="shared" si="48"/>
        <v>0.25</v>
      </c>
      <c r="BD54" s="174" t="str">
        <f t="shared" si="28"/>
        <v/>
      </c>
      <c r="BE54" s="201">
        <f t="shared" si="29"/>
        <v>0.25</v>
      </c>
      <c r="BF54" s="174" t="str">
        <f t="shared" si="30"/>
        <v/>
      </c>
      <c r="BG54" s="186">
        <f t="shared" si="31"/>
        <v>0.25</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37.5" x14ac:dyDescent="0.3">
      <c r="A55" s="221"/>
      <c r="B55" s="222"/>
      <c r="C55" s="213">
        <v>44</v>
      </c>
      <c r="D55" s="655" t="s">
        <v>3487</v>
      </c>
      <c r="E55" s="16" t="s">
        <v>46</v>
      </c>
      <c r="F55" s="17"/>
      <c r="G55" s="134">
        <v>44201</v>
      </c>
      <c r="H55" s="135"/>
      <c r="I55" s="141"/>
      <c r="J55" s="25"/>
      <c r="K55" s="145"/>
      <c r="L55" s="28"/>
      <c r="M55" s="395">
        <v>44218</v>
      </c>
      <c r="N55" s="158">
        <f t="shared" si="33"/>
        <v>14</v>
      </c>
      <c r="O55" s="27" t="s">
        <v>0</v>
      </c>
      <c r="P55" s="27"/>
      <c r="Q55" s="27"/>
      <c r="R55" s="27"/>
      <c r="S55" s="27"/>
      <c r="T55" s="28"/>
      <c r="U55" s="29"/>
      <c r="V55" s="32">
        <v>0.25</v>
      </c>
      <c r="W55" s="318">
        <v>0.25</v>
      </c>
      <c r="X55" s="319"/>
      <c r="Y55" s="160">
        <f t="shared" si="17"/>
        <v>0.5</v>
      </c>
      <c r="Z55" s="159">
        <f t="shared" si="18"/>
        <v>7.5</v>
      </c>
      <c r="AA55" s="327"/>
      <c r="AB55" s="400">
        <f t="shared" si="41"/>
        <v>-30</v>
      </c>
      <c r="AC55" s="371"/>
      <c r="AD55" s="226" t="str">
        <f t="shared" si="19"/>
        <v/>
      </c>
      <c r="AE55" s="368">
        <f t="shared" si="34"/>
        <v>-22.5</v>
      </c>
      <c r="AF55" s="339"/>
      <c r="AG55" s="338"/>
      <c r="AH55" s="336"/>
      <c r="AI55" s="161">
        <f t="shared" si="20"/>
        <v>0</v>
      </c>
      <c r="AJ55" s="162">
        <f t="shared" si="21"/>
        <v>7.5</v>
      </c>
      <c r="AK55" s="163">
        <f t="shared" si="35"/>
        <v>7.5</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f t="shared" si="22"/>
        <v>14</v>
      </c>
      <c r="AX55" s="165" t="str">
        <f t="shared" si="23"/>
        <v/>
      </c>
      <c r="AY55" s="193">
        <f t="shared" si="24"/>
        <v>14</v>
      </c>
      <c r="AZ55" s="183" t="str">
        <f t="shared" si="25"/>
        <v/>
      </c>
      <c r="BA55" s="173">
        <f t="shared" si="26"/>
        <v>0.25</v>
      </c>
      <c r="BB55" s="174" t="str">
        <f t="shared" si="27"/>
        <v/>
      </c>
      <c r="BC55" s="186">
        <f t="shared" si="48"/>
        <v>0.25</v>
      </c>
      <c r="BD55" s="174" t="str">
        <f t="shared" si="28"/>
        <v/>
      </c>
      <c r="BE55" s="201">
        <f t="shared" si="29"/>
        <v>0.25</v>
      </c>
      <c r="BF55" s="174" t="str">
        <f t="shared" si="30"/>
        <v/>
      </c>
      <c r="BG55" s="186">
        <f t="shared" si="31"/>
        <v>0.25</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56.25" x14ac:dyDescent="0.3">
      <c r="A56" s="221"/>
      <c r="B56" s="222"/>
      <c r="C56" s="214">
        <v>45</v>
      </c>
      <c r="D56" s="640" t="s">
        <v>3488</v>
      </c>
      <c r="E56" s="16" t="s">
        <v>46</v>
      </c>
      <c r="F56" s="17"/>
      <c r="G56" s="134">
        <v>44201</v>
      </c>
      <c r="H56" s="135"/>
      <c r="I56" s="141"/>
      <c r="J56" s="25"/>
      <c r="K56" s="145"/>
      <c r="L56" s="28"/>
      <c r="M56" s="395">
        <v>44218</v>
      </c>
      <c r="N56" s="158">
        <f t="shared" si="33"/>
        <v>14</v>
      </c>
      <c r="O56" s="27" t="s">
        <v>0</v>
      </c>
      <c r="P56" s="27"/>
      <c r="Q56" s="27"/>
      <c r="R56" s="27"/>
      <c r="S56" s="27"/>
      <c r="T56" s="28"/>
      <c r="U56" s="29"/>
      <c r="V56" s="32">
        <v>0.25</v>
      </c>
      <c r="W56" s="318">
        <v>0.25</v>
      </c>
      <c r="X56" s="319"/>
      <c r="Y56" s="160">
        <f t="shared" si="17"/>
        <v>0.5</v>
      </c>
      <c r="Z56" s="159">
        <f t="shared" si="18"/>
        <v>7.5</v>
      </c>
      <c r="AA56" s="327"/>
      <c r="AB56" s="400">
        <f t="shared" si="41"/>
        <v>-30</v>
      </c>
      <c r="AC56" s="371"/>
      <c r="AD56" s="226" t="str">
        <f t="shared" si="19"/>
        <v/>
      </c>
      <c r="AE56" s="368">
        <f t="shared" si="34"/>
        <v>-22.5</v>
      </c>
      <c r="AF56" s="339"/>
      <c r="AG56" s="338"/>
      <c r="AH56" s="336"/>
      <c r="AI56" s="161">
        <f t="shared" si="20"/>
        <v>0</v>
      </c>
      <c r="AJ56" s="162">
        <f t="shared" si="21"/>
        <v>7.5</v>
      </c>
      <c r="AK56" s="163">
        <f t="shared" si="35"/>
        <v>7.5</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f t="shared" si="22"/>
        <v>14</v>
      </c>
      <c r="AX56" s="165" t="str">
        <f t="shared" si="23"/>
        <v/>
      </c>
      <c r="AY56" s="193">
        <f t="shared" si="24"/>
        <v>14</v>
      </c>
      <c r="AZ56" s="183" t="str">
        <f t="shared" si="25"/>
        <v/>
      </c>
      <c r="BA56" s="173">
        <f t="shared" si="26"/>
        <v>0.25</v>
      </c>
      <c r="BB56" s="174" t="str">
        <f t="shared" si="27"/>
        <v/>
      </c>
      <c r="BC56" s="186">
        <f t="shared" si="48"/>
        <v>0.25</v>
      </c>
      <c r="BD56" s="174" t="str">
        <f t="shared" si="28"/>
        <v/>
      </c>
      <c r="BE56" s="201">
        <f t="shared" si="29"/>
        <v>0.25</v>
      </c>
      <c r="BF56" s="174" t="str">
        <f t="shared" si="30"/>
        <v/>
      </c>
      <c r="BG56" s="186">
        <f t="shared" si="31"/>
        <v>0.25</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75" x14ac:dyDescent="0.3">
      <c r="A57" s="221"/>
      <c r="B57" s="222"/>
      <c r="C57" s="213">
        <v>46</v>
      </c>
      <c r="D57" s="640" t="s">
        <v>3489</v>
      </c>
      <c r="E57" s="16" t="s">
        <v>46</v>
      </c>
      <c r="F57" s="17"/>
      <c r="G57" s="134">
        <v>44201</v>
      </c>
      <c r="H57" s="135"/>
      <c r="I57" s="141"/>
      <c r="J57" s="25"/>
      <c r="K57" s="145"/>
      <c r="L57" s="28"/>
      <c r="M57" s="395">
        <v>44218</v>
      </c>
      <c r="N57" s="158">
        <f t="shared" si="33"/>
        <v>14</v>
      </c>
      <c r="O57" s="27" t="s">
        <v>0</v>
      </c>
      <c r="P57" s="27"/>
      <c r="Q57" s="27"/>
      <c r="R57" s="27"/>
      <c r="S57" s="27"/>
      <c r="T57" s="28"/>
      <c r="U57" s="29"/>
      <c r="V57" s="32">
        <v>0.25</v>
      </c>
      <c r="W57" s="318">
        <v>0.25</v>
      </c>
      <c r="X57" s="319"/>
      <c r="Y57" s="160">
        <f t="shared" si="17"/>
        <v>0.5</v>
      </c>
      <c r="Z57" s="159">
        <f t="shared" si="18"/>
        <v>7.5</v>
      </c>
      <c r="AA57" s="327"/>
      <c r="AB57" s="400">
        <f t="shared" si="41"/>
        <v>-30</v>
      </c>
      <c r="AC57" s="371"/>
      <c r="AD57" s="226" t="str">
        <f t="shared" si="19"/>
        <v/>
      </c>
      <c r="AE57" s="368">
        <f t="shared" si="34"/>
        <v>-22.5</v>
      </c>
      <c r="AF57" s="339"/>
      <c r="AG57" s="338"/>
      <c r="AH57" s="336"/>
      <c r="AI57" s="161">
        <f t="shared" si="20"/>
        <v>0</v>
      </c>
      <c r="AJ57" s="162">
        <f t="shared" si="21"/>
        <v>7.5</v>
      </c>
      <c r="AK57" s="163">
        <f t="shared" si="35"/>
        <v>7.5</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f t="shared" si="22"/>
        <v>14</v>
      </c>
      <c r="AX57" s="165" t="str">
        <f t="shared" si="23"/>
        <v/>
      </c>
      <c r="AY57" s="193">
        <f t="shared" si="24"/>
        <v>14</v>
      </c>
      <c r="AZ57" s="183" t="str">
        <f t="shared" si="25"/>
        <v/>
      </c>
      <c r="BA57" s="173">
        <f t="shared" si="26"/>
        <v>0.25</v>
      </c>
      <c r="BB57" s="174" t="str">
        <f t="shared" si="27"/>
        <v/>
      </c>
      <c r="BC57" s="186">
        <f t="shared" si="48"/>
        <v>0.25</v>
      </c>
      <c r="BD57" s="174" t="str">
        <f t="shared" si="28"/>
        <v/>
      </c>
      <c r="BE57" s="201">
        <f t="shared" si="29"/>
        <v>0.25</v>
      </c>
      <c r="BF57" s="174" t="str">
        <f t="shared" si="30"/>
        <v/>
      </c>
      <c r="BG57" s="186">
        <f t="shared" si="31"/>
        <v>0.25</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37.5" x14ac:dyDescent="0.3">
      <c r="A58" s="221"/>
      <c r="B58" s="222"/>
      <c r="C58" s="214">
        <v>47</v>
      </c>
      <c r="D58" s="640" t="s">
        <v>3490</v>
      </c>
      <c r="E58" s="16" t="s">
        <v>46</v>
      </c>
      <c r="F58" s="17"/>
      <c r="G58" s="134">
        <v>44201</v>
      </c>
      <c r="H58" s="135"/>
      <c r="I58" s="141"/>
      <c r="J58" s="25"/>
      <c r="K58" s="145"/>
      <c r="L58" s="28"/>
      <c r="M58" s="395">
        <v>44218</v>
      </c>
      <c r="N58" s="158">
        <f t="shared" si="33"/>
        <v>14</v>
      </c>
      <c r="O58" s="27" t="s">
        <v>0</v>
      </c>
      <c r="P58" s="27"/>
      <c r="Q58" s="27"/>
      <c r="R58" s="27"/>
      <c r="S58" s="27"/>
      <c r="T58" s="28"/>
      <c r="U58" s="29"/>
      <c r="V58" s="32">
        <v>0.25</v>
      </c>
      <c r="W58" s="318">
        <v>0.25</v>
      </c>
      <c r="X58" s="319"/>
      <c r="Y58" s="160">
        <f t="shared" si="17"/>
        <v>0.5</v>
      </c>
      <c r="Z58" s="159">
        <f t="shared" si="18"/>
        <v>7.5</v>
      </c>
      <c r="AA58" s="327"/>
      <c r="AB58" s="400">
        <f t="shared" si="41"/>
        <v>-30</v>
      </c>
      <c r="AC58" s="371"/>
      <c r="AD58" s="226" t="str">
        <f t="shared" si="19"/>
        <v/>
      </c>
      <c r="AE58" s="368">
        <f t="shared" si="34"/>
        <v>-22.5</v>
      </c>
      <c r="AF58" s="339"/>
      <c r="AG58" s="338"/>
      <c r="AH58" s="336"/>
      <c r="AI58" s="161">
        <f t="shared" si="20"/>
        <v>0</v>
      </c>
      <c r="AJ58" s="162">
        <f t="shared" si="21"/>
        <v>7.5</v>
      </c>
      <c r="AK58" s="163">
        <f t="shared" si="35"/>
        <v>7.5</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f t="shared" si="22"/>
        <v>14</v>
      </c>
      <c r="AX58" s="165" t="str">
        <f t="shared" si="23"/>
        <v/>
      </c>
      <c r="AY58" s="193">
        <f t="shared" si="24"/>
        <v>14</v>
      </c>
      <c r="AZ58" s="183" t="str">
        <f t="shared" si="25"/>
        <v/>
      </c>
      <c r="BA58" s="173">
        <f t="shared" si="26"/>
        <v>0.25</v>
      </c>
      <c r="BB58" s="174" t="str">
        <f t="shared" si="27"/>
        <v/>
      </c>
      <c r="BC58" s="186">
        <f t="shared" si="48"/>
        <v>0.25</v>
      </c>
      <c r="BD58" s="174" t="str">
        <f t="shared" si="28"/>
        <v/>
      </c>
      <c r="BE58" s="201">
        <f t="shared" si="29"/>
        <v>0.25</v>
      </c>
      <c r="BF58" s="174" t="str">
        <f t="shared" si="30"/>
        <v/>
      </c>
      <c r="BG58" s="186">
        <f t="shared" si="31"/>
        <v>0.25</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37.5" x14ac:dyDescent="0.3">
      <c r="A59" s="221"/>
      <c r="B59" s="222"/>
      <c r="C59" s="214">
        <v>48</v>
      </c>
      <c r="D59" s="640" t="s">
        <v>3491</v>
      </c>
      <c r="E59" s="16" t="s">
        <v>46</v>
      </c>
      <c r="F59" s="17"/>
      <c r="G59" s="134">
        <v>44201</v>
      </c>
      <c r="H59" s="135"/>
      <c r="I59" s="141"/>
      <c r="J59" s="25"/>
      <c r="K59" s="145"/>
      <c r="L59" s="28"/>
      <c r="M59" s="395">
        <v>44218</v>
      </c>
      <c r="N59" s="158">
        <f t="shared" si="33"/>
        <v>14</v>
      </c>
      <c r="O59" s="27" t="s">
        <v>0</v>
      </c>
      <c r="P59" s="27"/>
      <c r="Q59" s="27"/>
      <c r="R59" s="27"/>
      <c r="S59" s="27"/>
      <c r="T59" s="28"/>
      <c r="U59" s="29"/>
      <c r="V59" s="32">
        <v>0.25</v>
      </c>
      <c r="W59" s="318">
        <v>0.25</v>
      </c>
      <c r="X59" s="319"/>
      <c r="Y59" s="160">
        <f t="shared" si="17"/>
        <v>0.5</v>
      </c>
      <c r="Z59" s="159">
        <f t="shared" si="18"/>
        <v>7.5</v>
      </c>
      <c r="AA59" s="327"/>
      <c r="AB59" s="400">
        <f t="shared" si="41"/>
        <v>-30</v>
      </c>
      <c r="AC59" s="371"/>
      <c r="AD59" s="226" t="str">
        <f t="shared" si="19"/>
        <v/>
      </c>
      <c r="AE59" s="368">
        <f t="shared" si="34"/>
        <v>-22.5</v>
      </c>
      <c r="AF59" s="339"/>
      <c r="AG59" s="338"/>
      <c r="AH59" s="336"/>
      <c r="AI59" s="161">
        <f t="shared" si="20"/>
        <v>0</v>
      </c>
      <c r="AJ59" s="162">
        <f t="shared" si="21"/>
        <v>7.5</v>
      </c>
      <c r="AK59" s="163">
        <f t="shared" si="35"/>
        <v>7.5</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f t="shared" si="22"/>
        <v>14</v>
      </c>
      <c r="AX59" s="165" t="str">
        <f t="shared" si="23"/>
        <v/>
      </c>
      <c r="AY59" s="193">
        <f t="shared" si="24"/>
        <v>14</v>
      </c>
      <c r="AZ59" s="183" t="str">
        <f t="shared" si="25"/>
        <v/>
      </c>
      <c r="BA59" s="173">
        <f t="shared" si="26"/>
        <v>0.25</v>
      </c>
      <c r="BB59" s="174" t="str">
        <f t="shared" si="27"/>
        <v/>
      </c>
      <c r="BC59" s="186">
        <f t="shared" si="48"/>
        <v>0.25</v>
      </c>
      <c r="BD59" s="174" t="str">
        <f t="shared" si="28"/>
        <v/>
      </c>
      <c r="BE59" s="201">
        <f t="shared" si="29"/>
        <v>0.25</v>
      </c>
      <c r="BF59" s="174" t="str">
        <f t="shared" si="30"/>
        <v/>
      </c>
      <c r="BG59" s="186">
        <f t="shared" si="31"/>
        <v>0.25</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37.5" x14ac:dyDescent="0.3">
      <c r="A60" s="221"/>
      <c r="B60" s="222"/>
      <c r="C60" s="213">
        <v>49</v>
      </c>
      <c r="D60" s="656" t="s">
        <v>3492</v>
      </c>
      <c r="E60" s="16" t="s">
        <v>46</v>
      </c>
      <c r="F60" s="17"/>
      <c r="G60" s="138">
        <v>44201</v>
      </c>
      <c r="H60" s="137"/>
      <c r="I60" s="143"/>
      <c r="J60" s="80"/>
      <c r="K60" s="147"/>
      <c r="L60" s="30"/>
      <c r="M60" s="395">
        <v>44218</v>
      </c>
      <c r="N60" s="158">
        <f t="shared" si="33"/>
        <v>14</v>
      </c>
      <c r="O60" s="27" t="s">
        <v>0</v>
      </c>
      <c r="P60" s="27"/>
      <c r="Q60" s="27"/>
      <c r="R60" s="27"/>
      <c r="S60" s="27"/>
      <c r="T60" s="30"/>
      <c r="U60" s="31"/>
      <c r="V60" s="32">
        <v>0.25</v>
      </c>
      <c r="W60" s="318">
        <v>0.25</v>
      </c>
      <c r="X60" s="318"/>
      <c r="Y60" s="160">
        <f t="shared" si="17"/>
        <v>0.5</v>
      </c>
      <c r="Z60" s="159">
        <f t="shared" si="18"/>
        <v>7.5</v>
      </c>
      <c r="AA60" s="328"/>
      <c r="AB60" s="400">
        <f t="shared" si="41"/>
        <v>-30</v>
      </c>
      <c r="AC60" s="371"/>
      <c r="AD60" s="226" t="str">
        <f t="shared" si="19"/>
        <v/>
      </c>
      <c r="AE60" s="368">
        <f t="shared" si="34"/>
        <v>-22.5</v>
      </c>
      <c r="AF60" s="340"/>
      <c r="AG60" s="341"/>
      <c r="AH60" s="339"/>
      <c r="AI60" s="161">
        <f t="shared" si="20"/>
        <v>0</v>
      </c>
      <c r="AJ60" s="162">
        <f t="shared" si="21"/>
        <v>7.5</v>
      </c>
      <c r="AK60" s="163">
        <f t="shared" si="35"/>
        <v>7.5</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f t="shared" si="22"/>
        <v>14</v>
      </c>
      <c r="AX60" s="165" t="str">
        <f t="shared" si="23"/>
        <v/>
      </c>
      <c r="AY60" s="193">
        <f t="shared" si="24"/>
        <v>14</v>
      </c>
      <c r="AZ60" s="183" t="str">
        <f t="shared" si="25"/>
        <v/>
      </c>
      <c r="BA60" s="173">
        <f t="shared" si="26"/>
        <v>0.25</v>
      </c>
      <c r="BB60" s="174" t="str">
        <f t="shared" si="27"/>
        <v/>
      </c>
      <c r="BC60" s="186">
        <f t="shared" si="48"/>
        <v>0.25</v>
      </c>
      <c r="BD60" s="174" t="str">
        <f t="shared" si="28"/>
        <v/>
      </c>
      <c r="BE60" s="201">
        <f t="shared" si="29"/>
        <v>0.25</v>
      </c>
      <c r="BF60" s="174" t="str">
        <f t="shared" si="30"/>
        <v/>
      </c>
      <c r="BG60" s="186">
        <f t="shared" si="31"/>
        <v>0.25</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37.5" x14ac:dyDescent="0.3">
      <c r="A61" s="221"/>
      <c r="B61" s="222"/>
      <c r="C61" s="214">
        <v>50</v>
      </c>
      <c r="D61" s="640" t="s">
        <v>3493</v>
      </c>
      <c r="E61" s="16" t="s">
        <v>46</v>
      </c>
      <c r="F61" s="17"/>
      <c r="G61" s="134">
        <v>44201</v>
      </c>
      <c r="H61" s="139"/>
      <c r="I61" s="141"/>
      <c r="J61" s="25"/>
      <c r="K61" s="145"/>
      <c r="L61" s="28"/>
      <c r="M61" s="395">
        <v>44218</v>
      </c>
      <c r="N61" s="158">
        <f t="shared" si="33"/>
        <v>14</v>
      </c>
      <c r="O61" s="27" t="s">
        <v>0</v>
      </c>
      <c r="P61" s="27"/>
      <c r="Q61" s="27"/>
      <c r="R61" s="27"/>
      <c r="S61" s="27"/>
      <c r="T61" s="27"/>
      <c r="U61" s="28"/>
      <c r="V61" s="32">
        <v>0.25</v>
      </c>
      <c r="W61" s="318">
        <v>0.25</v>
      </c>
      <c r="X61" s="318"/>
      <c r="Y61" s="160">
        <f t="shared" si="17"/>
        <v>0.5</v>
      </c>
      <c r="Z61" s="159">
        <f t="shared" si="18"/>
        <v>7.5</v>
      </c>
      <c r="AA61" s="327"/>
      <c r="AB61" s="400">
        <f t="shared" si="41"/>
        <v>-30</v>
      </c>
      <c r="AC61" s="371"/>
      <c r="AD61" s="226" t="str">
        <f t="shared" si="19"/>
        <v/>
      </c>
      <c r="AE61" s="368">
        <f t="shared" si="34"/>
        <v>-22.5</v>
      </c>
      <c r="AF61" s="339"/>
      <c r="AG61" s="342"/>
      <c r="AH61" s="339"/>
      <c r="AI61" s="161">
        <f t="shared" si="20"/>
        <v>0</v>
      </c>
      <c r="AJ61" s="162">
        <f t="shared" si="21"/>
        <v>7.5</v>
      </c>
      <c r="AK61" s="163">
        <f t="shared" si="35"/>
        <v>7.5</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f t="shared" si="22"/>
        <v>14</v>
      </c>
      <c r="AX61" s="165" t="str">
        <f t="shared" si="23"/>
        <v/>
      </c>
      <c r="AY61" s="193">
        <f t="shared" si="24"/>
        <v>14</v>
      </c>
      <c r="AZ61" s="183" t="str">
        <f t="shared" si="25"/>
        <v/>
      </c>
      <c r="BA61" s="173">
        <f t="shared" si="26"/>
        <v>0.25</v>
      </c>
      <c r="BB61" s="174" t="str">
        <f t="shared" si="27"/>
        <v/>
      </c>
      <c r="BC61" s="186">
        <f t="shared" si="48"/>
        <v>0.25</v>
      </c>
      <c r="BD61" s="174" t="str">
        <f t="shared" si="28"/>
        <v/>
      </c>
      <c r="BE61" s="201">
        <f t="shared" si="29"/>
        <v>0.25</v>
      </c>
      <c r="BF61" s="174" t="str">
        <f t="shared" si="30"/>
        <v/>
      </c>
      <c r="BG61" s="186">
        <f t="shared" si="31"/>
        <v>0.25</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56.25" x14ac:dyDescent="0.3">
      <c r="A62" s="219"/>
      <c r="B62" s="220"/>
      <c r="C62" s="213">
        <v>51</v>
      </c>
      <c r="D62" s="657" t="s">
        <v>3494</v>
      </c>
      <c r="E62" s="35" t="s">
        <v>46</v>
      </c>
      <c r="F62" s="34"/>
      <c r="G62" s="131">
        <v>44202</v>
      </c>
      <c r="H62" s="136">
        <v>44222</v>
      </c>
      <c r="I62" s="140"/>
      <c r="J62" s="78"/>
      <c r="K62" s="144"/>
      <c r="L62" s="119"/>
      <c r="M62" s="395">
        <v>44222</v>
      </c>
      <c r="N62" s="158">
        <f t="shared" si="33"/>
        <v>15</v>
      </c>
      <c r="O62" s="321"/>
      <c r="P62" s="315"/>
      <c r="Q62" s="315"/>
      <c r="R62" s="315" t="s">
        <v>0</v>
      </c>
      <c r="S62" s="315"/>
      <c r="T62" s="315"/>
      <c r="U62" s="316"/>
      <c r="V62" s="167">
        <v>0.25</v>
      </c>
      <c r="W62" s="313"/>
      <c r="X62" s="313"/>
      <c r="Y62" s="160">
        <f t="shared" si="17"/>
        <v>0.25</v>
      </c>
      <c r="Z62" s="159">
        <f t="shared" si="18"/>
        <v>2.5</v>
      </c>
      <c r="AA62" s="326"/>
      <c r="AB62" s="400">
        <f t="shared" si="41"/>
        <v>-30</v>
      </c>
      <c r="AC62" s="370"/>
      <c r="AD62" s="226" t="str">
        <f t="shared" si="19"/>
        <v/>
      </c>
      <c r="AE62" s="368">
        <f t="shared" si="34"/>
        <v>-27.5</v>
      </c>
      <c r="AF62" s="331"/>
      <c r="AG62" s="332"/>
      <c r="AH62" s="331"/>
      <c r="AI62" s="161">
        <f t="shared" si="20"/>
        <v>0</v>
      </c>
      <c r="AJ62" s="162">
        <f t="shared" si="21"/>
        <v>2.5</v>
      </c>
      <c r="AK62" s="163">
        <f t="shared" si="35"/>
        <v>2.5</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f t="shared" si="22"/>
        <v>15</v>
      </c>
      <c r="AX62" s="165" t="str">
        <f t="shared" si="23"/>
        <v/>
      </c>
      <c r="AY62" s="193">
        <f t="shared" si="24"/>
        <v>15</v>
      </c>
      <c r="AZ62" s="183" t="str">
        <f t="shared" si="25"/>
        <v/>
      </c>
      <c r="BA62" s="173">
        <f t="shared" si="26"/>
        <v>0.25</v>
      </c>
      <c r="BB62" s="174" t="str">
        <f t="shared" si="27"/>
        <v/>
      </c>
      <c r="BC62" s="186">
        <f t="shared" si="48"/>
        <v>0.25</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657" t="s">
        <v>3495</v>
      </c>
      <c r="E63" s="33" t="s">
        <v>46</v>
      </c>
      <c r="F63" s="34"/>
      <c r="G63" s="131">
        <v>44202</v>
      </c>
      <c r="H63" s="133">
        <v>44222</v>
      </c>
      <c r="I63" s="140"/>
      <c r="J63" s="78"/>
      <c r="K63" s="144"/>
      <c r="L63" s="119"/>
      <c r="M63" s="394">
        <v>44222</v>
      </c>
      <c r="N63" s="158">
        <f t="shared" si="33"/>
        <v>15</v>
      </c>
      <c r="O63" s="315"/>
      <c r="P63" s="315"/>
      <c r="Q63" s="315"/>
      <c r="R63" s="315" t="s">
        <v>0</v>
      </c>
      <c r="S63" s="315"/>
      <c r="T63" s="316"/>
      <c r="U63" s="317"/>
      <c r="V63" s="167">
        <v>0.25</v>
      </c>
      <c r="W63" s="313"/>
      <c r="X63" s="313"/>
      <c r="Y63" s="160">
        <f t="shared" si="17"/>
        <v>0.25</v>
      </c>
      <c r="Z63" s="159">
        <f t="shared" si="18"/>
        <v>2.5</v>
      </c>
      <c r="AA63" s="326"/>
      <c r="AB63" s="400">
        <f t="shared" si="41"/>
        <v>-30</v>
      </c>
      <c r="AC63" s="370"/>
      <c r="AD63" s="226" t="str">
        <f t="shared" si="19"/>
        <v/>
      </c>
      <c r="AE63" s="368">
        <f t="shared" si="34"/>
        <v>-27.5</v>
      </c>
      <c r="AF63" s="331"/>
      <c r="AG63" s="333"/>
      <c r="AH63" s="334"/>
      <c r="AI63" s="161">
        <f t="shared" si="20"/>
        <v>0</v>
      </c>
      <c r="AJ63" s="162">
        <f t="shared" si="21"/>
        <v>2.5</v>
      </c>
      <c r="AK63" s="163">
        <f t="shared" si="35"/>
        <v>2.5</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f t="shared" si="22"/>
        <v>15</v>
      </c>
      <c r="AX63" s="165" t="str">
        <f t="shared" si="23"/>
        <v/>
      </c>
      <c r="AY63" s="193">
        <f t="shared" si="24"/>
        <v>15</v>
      </c>
      <c r="AZ63" s="183" t="str">
        <f t="shared" si="25"/>
        <v/>
      </c>
      <c r="BA63" s="173">
        <f t="shared" si="26"/>
        <v>0.25</v>
      </c>
      <c r="BB63" s="174" t="str">
        <f t="shared" si="27"/>
        <v/>
      </c>
      <c r="BC63" s="186">
        <f t="shared" si="48"/>
        <v>0.25</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657" t="s">
        <v>3496</v>
      </c>
      <c r="E64" s="33" t="s">
        <v>46</v>
      </c>
      <c r="F64" s="34"/>
      <c r="G64" s="134">
        <v>44202</v>
      </c>
      <c r="H64" s="135">
        <v>44222</v>
      </c>
      <c r="I64" s="141"/>
      <c r="J64" s="25"/>
      <c r="K64" s="145"/>
      <c r="L64" s="28"/>
      <c r="M64" s="395">
        <v>44222</v>
      </c>
      <c r="N64" s="158">
        <f t="shared" si="33"/>
        <v>15</v>
      </c>
      <c r="O64" s="315"/>
      <c r="P64" s="315"/>
      <c r="Q64" s="315"/>
      <c r="R64" s="315" t="s">
        <v>0</v>
      </c>
      <c r="S64" s="315"/>
      <c r="T64" s="316"/>
      <c r="U64" s="317"/>
      <c r="V64" s="167">
        <v>0.25</v>
      </c>
      <c r="W64" s="313"/>
      <c r="X64" s="313"/>
      <c r="Y64" s="160">
        <f t="shared" si="17"/>
        <v>0.25</v>
      </c>
      <c r="Z64" s="159">
        <f t="shared" si="18"/>
        <v>2.5</v>
      </c>
      <c r="AA64" s="326"/>
      <c r="AB64" s="400">
        <f t="shared" si="41"/>
        <v>-30</v>
      </c>
      <c r="AC64" s="370"/>
      <c r="AD64" s="226" t="str">
        <f t="shared" si="19"/>
        <v/>
      </c>
      <c r="AE64" s="368">
        <f t="shared" si="34"/>
        <v>-27.5</v>
      </c>
      <c r="AF64" s="331"/>
      <c r="AG64" s="333"/>
      <c r="AH64" s="334"/>
      <c r="AI64" s="161">
        <f t="shared" si="20"/>
        <v>0</v>
      </c>
      <c r="AJ64" s="162">
        <f t="shared" si="21"/>
        <v>2.5</v>
      </c>
      <c r="AK64" s="163">
        <f t="shared" si="35"/>
        <v>2.5</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f t="shared" si="22"/>
        <v>15</v>
      </c>
      <c r="AX64" s="165" t="str">
        <f t="shared" si="23"/>
        <v/>
      </c>
      <c r="AY64" s="193">
        <f t="shared" si="24"/>
        <v>15</v>
      </c>
      <c r="AZ64" s="183" t="str">
        <f t="shared" si="25"/>
        <v/>
      </c>
      <c r="BA64" s="173">
        <f t="shared" si="26"/>
        <v>0.25</v>
      </c>
      <c r="BB64" s="174" t="str">
        <f t="shared" si="27"/>
        <v/>
      </c>
      <c r="BC64" s="186">
        <f t="shared" si="48"/>
        <v>0.25</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657" t="s">
        <v>3497</v>
      </c>
      <c r="E65" s="33" t="s">
        <v>46</v>
      </c>
      <c r="F65" s="34"/>
      <c r="G65" s="134">
        <v>44202</v>
      </c>
      <c r="H65" s="135">
        <v>44222</v>
      </c>
      <c r="I65" s="141"/>
      <c r="J65" s="25"/>
      <c r="K65" s="145"/>
      <c r="L65" s="28"/>
      <c r="M65" s="395">
        <v>44222</v>
      </c>
      <c r="N65" s="158">
        <f t="shared" si="33"/>
        <v>15</v>
      </c>
      <c r="O65" s="315"/>
      <c r="P65" s="315"/>
      <c r="Q65" s="315"/>
      <c r="R65" s="315" t="s">
        <v>0</v>
      </c>
      <c r="S65" s="315"/>
      <c r="T65" s="316"/>
      <c r="U65" s="317"/>
      <c r="V65" s="167">
        <v>0.25</v>
      </c>
      <c r="W65" s="313"/>
      <c r="X65" s="313"/>
      <c r="Y65" s="160">
        <f t="shared" si="17"/>
        <v>0.25</v>
      </c>
      <c r="Z65" s="159">
        <f t="shared" si="18"/>
        <v>2.5</v>
      </c>
      <c r="AA65" s="326"/>
      <c r="AB65" s="400">
        <f t="shared" si="41"/>
        <v>-30</v>
      </c>
      <c r="AC65" s="370"/>
      <c r="AD65" s="226" t="str">
        <f t="shared" si="19"/>
        <v/>
      </c>
      <c r="AE65" s="368">
        <f t="shared" si="34"/>
        <v>-27.5</v>
      </c>
      <c r="AF65" s="331"/>
      <c r="AG65" s="333"/>
      <c r="AH65" s="334"/>
      <c r="AI65" s="161">
        <f t="shared" si="20"/>
        <v>0</v>
      </c>
      <c r="AJ65" s="162">
        <f t="shared" si="21"/>
        <v>2.5</v>
      </c>
      <c r="AK65" s="163">
        <f t="shared" si="35"/>
        <v>2.5</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f t="shared" si="22"/>
        <v>15</v>
      </c>
      <c r="AX65" s="165" t="str">
        <f t="shared" si="23"/>
        <v/>
      </c>
      <c r="AY65" s="193">
        <f t="shared" si="24"/>
        <v>15</v>
      </c>
      <c r="AZ65" s="183" t="str">
        <f t="shared" si="25"/>
        <v/>
      </c>
      <c r="BA65" s="173">
        <f t="shared" si="26"/>
        <v>0.25</v>
      </c>
      <c r="BB65" s="174" t="str">
        <f t="shared" si="27"/>
        <v/>
      </c>
      <c r="BC65" s="186">
        <f t="shared" si="48"/>
        <v>0.25</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56.25" x14ac:dyDescent="0.3">
      <c r="A66" s="221"/>
      <c r="B66" s="222"/>
      <c r="C66" s="214">
        <v>55</v>
      </c>
      <c r="D66" s="658" t="s">
        <v>3494</v>
      </c>
      <c r="E66" s="16" t="s">
        <v>3505</v>
      </c>
      <c r="F66" s="17"/>
      <c r="G66" s="134">
        <v>44202</v>
      </c>
      <c r="H66" s="135">
        <v>44222</v>
      </c>
      <c r="I66" s="141"/>
      <c r="J66" s="25"/>
      <c r="K66" s="145"/>
      <c r="L66" s="28"/>
      <c r="M66" s="395">
        <v>44222</v>
      </c>
      <c r="N66" s="158">
        <f t="shared" si="33"/>
        <v>15</v>
      </c>
      <c r="O66" s="27"/>
      <c r="P66" s="27"/>
      <c r="Q66" s="27"/>
      <c r="R66" s="27" t="s">
        <v>0</v>
      </c>
      <c r="S66" s="27"/>
      <c r="T66" s="28"/>
      <c r="U66" s="29"/>
      <c r="V66" s="167">
        <v>0.25</v>
      </c>
      <c r="W66" s="313"/>
      <c r="X66" s="313"/>
      <c r="Y66" s="160">
        <f t="shared" si="17"/>
        <v>0.25</v>
      </c>
      <c r="Z66" s="159">
        <f t="shared" si="18"/>
        <v>2.5</v>
      </c>
      <c r="AA66" s="327"/>
      <c r="AB66" s="400">
        <f t="shared" si="41"/>
        <v>-30</v>
      </c>
      <c r="AC66" s="371"/>
      <c r="AD66" s="226" t="str">
        <f t="shared" si="19"/>
        <v/>
      </c>
      <c r="AE66" s="368">
        <f t="shared" si="34"/>
        <v>-27.5</v>
      </c>
      <c r="AF66" s="339"/>
      <c r="AG66" s="338"/>
      <c r="AH66" s="336"/>
      <c r="AI66" s="161">
        <f t="shared" si="20"/>
        <v>0</v>
      </c>
      <c r="AJ66" s="162">
        <f t="shared" si="21"/>
        <v>2.5</v>
      </c>
      <c r="AK66" s="163">
        <f t="shared" si="35"/>
        <v>2.5</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f t="shared" si="22"/>
        <v>15</v>
      </c>
      <c r="AX66" s="165" t="str">
        <f t="shared" si="23"/>
        <v/>
      </c>
      <c r="AY66" s="193">
        <f t="shared" si="24"/>
        <v>15</v>
      </c>
      <c r="AZ66" s="183" t="str">
        <f t="shared" si="25"/>
        <v/>
      </c>
      <c r="BA66" s="173">
        <f t="shared" si="26"/>
        <v>0.25</v>
      </c>
      <c r="BB66" s="174" t="str">
        <f t="shared" si="27"/>
        <v/>
      </c>
      <c r="BC66" s="186">
        <f t="shared" si="48"/>
        <v>0.25</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658" t="s">
        <v>3495</v>
      </c>
      <c r="E67" s="16" t="s">
        <v>3505</v>
      </c>
      <c r="F67" s="17"/>
      <c r="G67" s="134">
        <v>44202</v>
      </c>
      <c r="H67" s="135">
        <v>44222</v>
      </c>
      <c r="I67" s="141"/>
      <c r="J67" s="25"/>
      <c r="K67" s="145"/>
      <c r="L67" s="28"/>
      <c r="M67" s="395">
        <v>44222</v>
      </c>
      <c r="N67" s="158">
        <f t="shared" si="33"/>
        <v>15</v>
      </c>
      <c r="O67" s="27"/>
      <c r="P67" s="27"/>
      <c r="Q67" s="27"/>
      <c r="R67" s="27" t="s">
        <v>0</v>
      </c>
      <c r="S67" s="27"/>
      <c r="T67" s="28"/>
      <c r="U67" s="29"/>
      <c r="V67" s="32">
        <v>0.25</v>
      </c>
      <c r="W67" s="318"/>
      <c r="X67" s="319"/>
      <c r="Y67" s="160">
        <f t="shared" si="17"/>
        <v>0.25</v>
      </c>
      <c r="Z67" s="159">
        <f t="shared" si="18"/>
        <v>2.5</v>
      </c>
      <c r="AA67" s="327"/>
      <c r="AB67" s="400">
        <f t="shared" si="41"/>
        <v>-30</v>
      </c>
      <c r="AC67" s="371"/>
      <c r="AD67" s="226" t="str">
        <f t="shared" si="19"/>
        <v/>
      </c>
      <c r="AE67" s="368">
        <f t="shared" si="34"/>
        <v>-27.5</v>
      </c>
      <c r="AF67" s="339"/>
      <c r="AG67" s="338"/>
      <c r="AH67" s="336"/>
      <c r="AI67" s="161">
        <f t="shared" si="20"/>
        <v>0</v>
      </c>
      <c r="AJ67" s="162">
        <f t="shared" si="21"/>
        <v>2.5</v>
      </c>
      <c r="AK67" s="163">
        <f t="shared" si="35"/>
        <v>2.5</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f t="shared" si="22"/>
        <v>15</v>
      </c>
      <c r="AX67" s="165" t="str">
        <f t="shared" si="23"/>
        <v/>
      </c>
      <c r="AY67" s="193">
        <f t="shared" si="24"/>
        <v>15</v>
      </c>
      <c r="AZ67" s="183" t="str">
        <f t="shared" si="25"/>
        <v/>
      </c>
      <c r="BA67" s="173">
        <f t="shared" si="26"/>
        <v>0.25</v>
      </c>
      <c r="BB67" s="174" t="str">
        <f t="shared" si="27"/>
        <v/>
      </c>
      <c r="BC67" s="186">
        <f t="shared" si="48"/>
        <v>0.25</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658" t="s">
        <v>3496</v>
      </c>
      <c r="E68" s="16" t="s">
        <v>3505</v>
      </c>
      <c r="F68" s="17"/>
      <c r="G68" s="134">
        <v>44202</v>
      </c>
      <c r="H68" s="135">
        <v>44222</v>
      </c>
      <c r="I68" s="141"/>
      <c r="J68" s="25"/>
      <c r="K68" s="145"/>
      <c r="L68" s="28"/>
      <c r="M68" s="395">
        <v>44222</v>
      </c>
      <c r="N68" s="158">
        <f t="shared" si="33"/>
        <v>15</v>
      </c>
      <c r="O68" s="27"/>
      <c r="P68" s="27"/>
      <c r="Q68" s="27"/>
      <c r="R68" s="27" t="s">
        <v>0</v>
      </c>
      <c r="S68" s="27"/>
      <c r="T68" s="28"/>
      <c r="U68" s="29"/>
      <c r="V68" s="32">
        <v>0.25</v>
      </c>
      <c r="W68" s="318"/>
      <c r="X68" s="319"/>
      <c r="Y68" s="160">
        <f t="shared" si="17"/>
        <v>0.25</v>
      </c>
      <c r="Z68" s="159">
        <f t="shared" si="18"/>
        <v>2.5</v>
      </c>
      <c r="AA68" s="327"/>
      <c r="AB68" s="400">
        <f t="shared" si="41"/>
        <v>-30</v>
      </c>
      <c r="AC68" s="371"/>
      <c r="AD68" s="226" t="str">
        <f t="shared" si="19"/>
        <v/>
      </c>
      <c r="AE68" s="368">
        <f t="shared" si="34"/>
        <v>-27.5</v>
      </c>
      <c r="AF68" s="339"/>
      <c r="AG68" s="338"/>
      <c r="AH68" s="336"/>
      <c r="AI68" s="161">
        <f t="shared" si="20"/>
        <v>0</v>
      </c>
      <c r="AJ68" s="162">
        <f t="shared" si="21"/>
        <v>2.5</v>
      </c>
      <c r="AK68" s="163">
        <f t="shared" si="35"/>
        <v>2.5</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f t="shared" si="22"/>
        <v>15</v>
      </c>
      <c r="AX68" s="165" t="str">
        <f t="shared" si="23"/>
        <v/>
      </c>
      <c r="AY68" s="193">
        <f t="shared" si="24"/>
        <v>15</v>
      </c>
      <c r="AZ68" s="183" t="str">
        <f t="shared" si="25"/>
        <v/>
      </c>
      <c r="BA68" s="173">
        <f t="shared" si="26"/>
        <v>0.25</v>
      </c>
      <c r="BB68" s="174" t="str">
        <f t="shared" si="27"/>
        <v/>
      </c>
      <c r="BC68" s="186">
        <f t="shared" si="48"/>
        <v>0.25</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658" t="s">
        <v>3497</v>
      </c>
      <c r="E69" s="18" t="s">
        <v>3505</v>
      </c>
      <c r="F69" s="17"/>
      <c r="G69" s="134">
        <v>44202</v>
      </c>
      <c r="H69" s="135">
        <v>44222</v>
      </c>
      <c r="I69" s="141"/>
      <c r="J69" s="25"/>
      <c r="K69" s="145"/>
      <c r="L69" s="28"/>
      <c r="M69" s="395">
        <v>44222</v>
      </c>
      <c r="N69" s="158">
        <f t="shared" si="33"/>
        <v>15</v>
      </c>
      <c r="O69" s="27"/>
      <c r="P69" s="27"/>
      <c r="Q69" s="27"/>
      <c r="R69" s="27" t="s">
        <v>0</v>
      </c>
      <c r="S69" s="27"/>
      <c r="T69" s="28"/>
      <c r="U69" s="29"/>
      <c r="V69" s="32">
        <v>0.25</v>
      </c>
      <c r="W69" s="318"/>
      <c r="X69" s="319"/>
      <c r="Y69" s="160">
        <f t="shared" si="17"/>
        <v>0.25</v>
      </c>
      <c r="Z69" s="159">
        <f t="shared" si="18"/>
        <v>2.5</v>
      </c>
      <c r="AA69" s="327"/>
      <c r="AB69" s="400">
        <f t="shared" si="41"/>
        <v>-30</v>
      </c>
      <c r="AC69" s="371"/>
      <c r="AD69" s="226" t="str">
        <f t="shared" si="19"/>
        <v/>
      </c>
      <c r="AE69" s="368">
        <f t="shared" si="34"/>
        <v>-27.5</v>
      </c>
      <c r="AF69" s="339"/>
      <c r="AG69" s="338"/>
      <c r="AH69" s="336"/>
      <c r="AI69" s="161">
        <f t="shared" si="20"/>
        <v>0</v>
      </c>
      <c r="AJ69" s="162">
        <f t="shared" si="21"/>
        <v>2.5</v>
      </c>
      <c r="AK69" s="163">
        <f t="shared" si="35"/>
        <v>2.5</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f t="shared" si="22"/>
        <v>15</v>
      </c>
      <c r="AX69" s="165" t="str">
        <f t="shared" si="23"/>
        <v/>
      </c>
      <c r="AY69" s="193">
        <f t="shared" si="24"/>
        <v>15</v>
      </c>
      <c r="AZ69" s="183" t="str">
        <f t="shared" si="25"/>
        <v/>
      </c>
      <c r="BA69" s="173">
        <f t="shared" si="26"/>
        <v>0.25</v>
      </c>
      <c r="BB69" s="174" t="str">
        <f t="shared" si="27"/>
        <v/>
      </c>
      <c r="BC69" s="186">
        <f t="shared" si="48"/>
        <v>0.25</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56.25" x14ac:dyDescent="0.3">
      <c r="A70" s="221"/>
      <c r="B70" s="222"/>
      <c r="C70" s="213">
        <v>59</v>
      </c>
      <c r="D70" s="659" t="s">
        <v>3494</v>
      </c>
      <c r="E70" s="16" t="s">
        <v>3541</v>
      </c>
      <c r="F70" s="17"/>
      <c r="G70" s="134">
        <v>44202</v>
      </c>
      <c r="H70" s="135">
        <v>44222</v>
      </c>
      <c r="I70" s="141"/>
      <c r="J70" s="25"/>
      <c r="K70" s="145"/>
      <c r="L70" s="28"/>
      <c r="M70" s="395">
        <v>44222</v>
      </c>
      <c r="N70" s="158">
        <f t="shared" si="33"/>
        <v>15</v>
      </c>
      <c r="O70" s="27"/>
      <c r="P70" s="27"/>
      <c r="Q70" s="27"/>
      <c r="R70" s="27" t="s">
        <v>0</v>
      </c>
      <c r="S70" s="27"/>
      <c r="T70" s="28"/>
      <c r="U70" s="29"/>
      <c r="V70" s="32">
        <v>0.25</v>
      </c>
      <c r="W70" s="318"/>
      <c r="X70" s="319"/>
      <c r="Y70" s="160">
        <f t="shared" si="17"/>
        <v>0.25</v>
      </c>
      <c r="Z70" s="159">
        <f t="shared" si="18"/>
        <v>2.5</v>
      </c>
      <c r="AA70" s="327"/>
      <c r="AB70" s="400">
        <f t="shared" si="41"/>
        <v>-30</v>
      </c>
      <c r="AC70" s="371"/>
      <c r="AD70" s="226" t="str">
        <f t="shared" si="19"/>
        <v/>
      </c>
      <c r="AE70" s="368">
        <f t="shared" si="34"/>
        <v>-27.5</v>
      </c>
      <c r="AF70" s="339"/>
      <c r="AG70" s="338"/>
      <c r="AH70" s="336"/>
      <c r="AI70" s="161">
        <f t="shared" si="20"/>
        <v>0</v>
      </c>
      <c r="AJ70" s="162">
        <f t="shared" si="21"/>
        <v>2.5</v>
      </c>
      <c r="AK70" s="163">
        <f t="shared" si="35"/>
        <v>2.5</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f t="shared" si="22"/>
        <v>15</v>
      </c>
      <c r="AX70" s="165" t="str">
        <f t="shared" si="23"/>
        <v/>
      </c>
      <c r="AY70" s="193">
        <f t="shared" si="24"/>
        <v>15</v>
      </c>
      <c r="AZ70" s="183" t="str">
        <f t="shared" si="25"/>
        <v/>
      </c>
      <c r="BA70" s="173">
        <f t="shared" si="26"/>
        <v>0.25</v>
      </c>
      <c r="BB70" s="174" t="str">
        <f t="shared" si="27"/>
        <v/>
      </c>
      <c r="BC70" s="186">
        <f t="shared" si="48"/>
        <v>0.25</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659" t="s">
        <v>3495</v>
      </c>
      <c r="E71" s="16" t="s">
        <v>3541</v>
      </c>
      <c r="F71" s="17"/>
      <c r="G71" s="134">
        <v>44202</v>
      </c>
      <c r="H71" s="137">
        <v>44222</v>
      </c>
      <c r="I71" s="143"/>
      <c r="J71" s="80"/>
      <c r="K71" s="147"/>
      <c r="L71" s="30"/>
      <c r="M71" s="395">
        <v>44222</v>
      </c>
      <c r="N71" s="158">
        <f t="shared" si="33"/>
        <v>15</v>
      </c>
      <c r="O71" s="27"/>
      <c r="P71" s="27"/>
      <c r="Q71" s="27"/>
      <c r="R71" s="27" t="s">
        <v>0</v>
      </c>
      <c r="S71" s="27"/>
      <c r="T71" s="28"/>
      <c r="U71" s="29"/>
      <c r="V71" s="32">
        <v>0.25</v>
      </c>
      <c r="W71" s="318"/>
      <c r="X71" s="319"/>
      <c r="Y71" s="160">
        <f t="shared" si="17"/>
        <v>0.25</v>
      </c>
      <c r="Z71" s="159">
        <f t="shared" si="18"/>
        <v>2.5</v>
      </c>
      <c r="AA71" s="327"/>
      <c r="AB71" s="400">
        <f t="shared" si="41"/>
        <v>-30</v>
      </c>
      <c r="AC71" s="371"/>
      <c r="AD71" s="226" t="str">
        <f t="shared" si="19"/>
        <v/>
      </c>
      <c r="AE71" s="368">
        <f t="shared" si="34"/>
        <v>-27.5</v>
      </c>
      <c r="AF71" s="339"/>
      <c r="AG71" s="338"/>
      <c r="AH71" s="336"/>
      <c r="AI71" s="161">
        <f t="shared" si="20"/>
        <v>0</v>
      </c>
      <c r="AJ71" s="162">
        <f t="shared" si="21"/>
        <v>2.5</v>
      </c>
      <c r="AK71" s="163">
        <f t="shared" si="35"/>
        <v>2.5</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f t="shared" si="22"/>
        <v>15</v>
      </c>
      <c r="AX71" s="165" t="str">
        <f t="shared" si="23"/>
        <v/>
      </c>
      <c r="AY71" s="193">
        <f t="shared" si="24"/>
        <v>15</v>
      </c>
      <c r="AZ71" s="183" t="str">
        <f t="shared" si="25"/>
        <v/>
      </c>
      <c r="BA71" s="173">
        <f t="shared" si="26"/>
        <v>0.25</v>
      </c>
      <c r="BB71" s="174" t="str">
        <f t="shared" si="27"/>
        <v/>
      </c>
      <c r="BC71" s="186">
        <f t="shared" si="48"/>
        <v>0.25</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659" t="s">
        <v>3496</v>
      </c>
      <c r="E72" s="16" t="s">
        <v>3541</v>
      </c>
      <c r="F72" s="17"/>
      <c r="G72" s="134">
        <v>44202</v>
      </c>
      <c r="H72" s="135">
        <v>44222</v>
      </c>
      <c r="I72" s="141"/>
      <c r="J72" s="25"/>
      <c r="K72" s="145"/>
      <c r="L72" s="28"/>
      <c r="M72" s="395">
        <v>44222</v>
      </c>
      <c r="N72" s="158">
        <f t="shared" si="33"/>
        <v>15</v>
      </c>
      <c r="O72" s="27"/>
      <c r="P72" s="27"/>
      <c r="Q72" s="27"/>
      <c r="R72" s="27" t="s">
        <v>0</v>
      </c>
      <c r="S72" s="27"/>
      <c r="T72" s="28"/>
      <c r="U72" s="29"/>
      <c r="V72" s="32">
        <v>0.25</v>
      </c>
      <c r="W72" s="318"/>
      <c r="X72" s="319"/>
      <c r="Y72" s="160">
        <f t="shared" si="17"/>
        <v>0.25</v>
      </c>
      <c r="Z72" s="159">
        <f t="shared" si="18"/>
        <v>2.5</v>
      </c>
      <c r="AA72" s="327"/>
      <c r="AB72" s="400">
        <f t="shared" si="41"/>
        <v>-30</v>
      </c>
      <c r="AC72" s="371"/>
      <c r="AD72" s="226" t="str">
        <f t="shared" si="19"/>
        <v/>
      </c>
      <c r="AE72" s="368">
        <f t="shared" si="34"/>
        <v>-27.5</v>
      </c>
      <c r="AF72" s="339"/>
      <c r="AG72" s="338"/>
      <c r="AH72" s="336"/>
      <c r="AI72" s="161">
        <f t="shared" si="20"/>
        <v>0</v>
      </c>
      <c r="AJ72" s="162">
        <f t="shared" si="21"/>
        <v>2.5</v>
      </c>
      <c r="AK72" s="163">
        <f t="shared" si="35"/>
        <v>2.5</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f t="shared" si="22"/>
        <v>15</v>
      </c>
      <c r="AX72" s="165" t="str">
        <f t="shared" si="23"/>
        <v/>
      </c>
      <c r="AY72" s="193">
        <f t="shared" si="24"/>
        <v>15</v>
      </c>
      <c r="AZ72" s="183" t="str">
        <f t="shared" si="25"/>
        <v/>
      </c>
      <c r="BA72" s="173">
        <f t="shared" si="26"/>
        <v>0.25</v>
      </c>
      <c r="BB72" s="174" t="str">
        <f t="shared" si="27"/>
        <v/>
      </c>
      <c r="BC72" s="186">
        <f t="shared" si="48"/>
        <v>0.25</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659" t="s">
        <v>3497</v>
      </c>
      <c r="E73" s="18" t="s">
        <v>3541</v>
      </c>
      <c r="F73" s="17"/>
      <c r="G73" s="134">
        <v>44202</v>
      </c>
      <c r="H73" s="135">
        <v>44222</v>
      </c>
      <c r="I73" s="141"/>
      <c r="J73" s="25"/>
      <c r="K73" s="145"/>
      <c r="L73" s="28"/>
      <c r="M73" s="395">
        <v>44222</v>
      </c>
      <c r="N73" s="158">
        <f t="shared" si="33"/>
        <v>15</v>
      </c>
      <c r="O73" s="27"/>
      <c r="P73" s="27"/>
      <c r="Q73" s="27"/>
      <c r="R73" s="27" t="s">
        <v>0</v>
      </c>
      <c r="S73" s="27"/>
      <c r="T73" s="28"/>
      <c r="U73" s="29"/>
      <c r="V73" s="32">
        <v>0.25</v>
      </c>
      <c r="W73" s="318"/>
      <c r="X73" s="319"/>
      <c r="Y73" s="160">
        <f t="shared" si="17"/>
        <v>0.25</v>
      </c>
      <c r="Z73" s="159">
        <f t="shared" si="18"/>
        <v>2.5</v>
      </c>
      <c r="AA73" s="327"/>
      <c r="AB73" s="400">
        <f t="shared" si="41"/>
        <v>-30</v>
      </c>
      <c r="AC73" s="371"/>
      <c r="AD73" s="226" t="str">
        <f t="shared" si="19"/>
        <v/>
      </c>
      <c r="AE73" s="368">
        <f t="shared" si="34"/>
        <v>-27.5</v>
      </c>
      <c r="AF73" s="339"/>
      <c r="AG73" s="338"/>
      <c r="AH73" s="336"/>
      <c r="AI73" s="161">
        <f t="shared" si="20"/>
        <v>0</v>
      </c>
      <c r="AJ73" s="162">
        <f t="shared" si="21"/>
        <v>2.5</v>
      </c>
      <c r="AK73" s="163">
        <f t="shared" si="35"/>
        <v>2.5</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f t="shared" si="22"/>
        <v>15</v>
      </c>
      <c r="AX73" s="165" t="str">
        <f t="shared" si="23"/>
        <v/>
      </c>
      <c r="AY73" s="193">
        <f t="shared" si="24"/>
        <v>15</v>
      </c>
      <c r="AZ73" s="183" t="str">
        <f t="shared" si="25"/>
        <v/>
      </c>
      <c r="BA73" s="173">
        <f t="shared" si="26"/>
        <v>0.25</v>
      </c>
      <c r="BB73" s="174" t="str">
        <f t="shared" si="27"/>
        <v/>
      </c>
      <c r="BC73" s="186">
        <f t="shared" si="48"/>
        <v>0.25</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37.5" x14ac:dyDescent="0.3">
      <c r="A74" s="221"/>
      <c r="B74" s="222"/>
      <c r="C74" s="214">
        <v>63</v>
      </c>
      <c r="D74" s="640" t="s">
        <v>3498</v>
      </c>
      <c r="E74" s="16" t="s">
        <v>3504</v>
      </c>
      <c r="F74" s="17"/>
      <c r="G74" s="134">
        <v>44204</v>
      </c>
      <c r="H74" s="135">
        <v>44208</v>
      </c>
      <c r="I74" s="141" t="s">
        <v>0</v>
      </c>
      <c r="J74" s="25"/>
      <c r="K74" s="145"/>
      <c r="L74" s="28"/>
      <c r="M74" s="395">
        <v>44208</v>
      </c>
      <c r="N74" s="158">
        <f t="shared" si="33"/>
        <v>3</v>
      </c>
      <c r="O74" s="27" t="s">
        <v>0</v>
      </c>
      <c r="P74" s="27"/>
      <c r="Q74" s="27"/>
      <c r="R74" s="27"/>
      <c r="S74" s="27"/>
      <c r="T74" s="28"/>
      <c r="U74" s="29"/>
      <c r="V74" s="32">
        <v>0.25</v>
      </c>
      <c r="W74" s="318">
        <v>0.25</v>
      </c>
      <c r="X74" s="319"/>
      <c r="Y74" s="160">
        <f t="shared" si="17"/>
        <v>0.5</v>
      </c>
      <c r="Z74" s="159">
        <f t="shared" si="18"/>
        <v>7.5</v>
      </c>
      <c r="AA74" s="327"/>
      <c r="AB74" s="400">
        <f t="shared" si="41"/>
        <v>-30</v>
      </c>
      <c r="AC74" s="371"/>
      <c r="AD74" s="226" t="str">
        <f t="shared" si="19"/>
        <v/>
      </c>
      <c r="AE74" s="368">
        <f t="shared" si="34"/>
        <v>-22.5</v>
      </c>
      <c r="AF74" s="339"/>
      <c r="AG74" s="338"/>
      <c r="AH74" s="336"/>
      <c r="AI74" s="161">
        <f t="shared" si="20"/>
        <v>0</v>
      </c>
      <c r="AJ74" s="162">
        <f t="shared" si="21"/>
        <v>7.5</v>
      </c>
      <c r="AK74" s="163">
        <f t="shared" si="35"/>
        <v>7.5</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f t="shared" si="22"/>
        <v>3</v>
      </c>
      <c r="AX74" s="165" t="str">
        <f t="shared" si="23"/>
        <v/>
      </c>
      <c r="AY74" s="193">
        <f t="shared" si="24"/>
        <v>3</v>
      </c>
      <c r="AZ74" s="183" t="str">
        <f t="shared" si="25"/>
        <v/>
      </c>
      <c r="BA74" s="173">
        <f t="shared" si="26"/>
        <v>0.25</v>
      </c>
      <c r="BB74" s="174" t="str">
        <f t="shared" si="27"/>
        <v/>
      </c>
      <c r="BC74" s="186">
        <f t="shared" si="48"/>
        <v>0.25</v>
      </c>
      <c r="BD74" s="174" t="str">
        <f t="shared" si="28"/>
        <v/>
      </c>
      <c r="BE74" s="201">
        <f t="shared" si="29"/>
        <v>0.25</v>
      </c>
      <c r="BF74" s="174" t="str">
        <f t="shared" si="30"/>
        <v/>
      </c>
      <c r="BG74" s="186">
        <f t="shared" si="31"/>
        <v>0.25</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37.5" x14ac:dyDescent="0.3">
      <c r="A75" s="221"/>
      <c r="B75" s="222"/>
      <c r="C75" s="213">
        <v>64</v>
      </c>
      <c r="D75" s="643" t="s">
        <v>3498</v>
      </c>
      <c r="E75" s="16" t="s">
        <v>3505</v>
      </c>
      <c r="F75" s="17"/>
      <c r="G75" s="134">
        <v>44204</v>
      </c>
      <c r="H75" s="135">
        <v>44208</v>
      </c>
      <c r="I75" s="141" t="s">
        <v>0</v>
      </c>
      <c r="J75" s="25"/>
      <c r="K75" s="145"/>
      <c r="L75" s="28"/>
      <c r="M75" s="395">
        <v>44208</v>
      </c>
      <c r="N75" s="158">
        <f t="shared" si="33"/>
        <v>3</v>
      </c>
      <c r="O75" s="27"/>
      <c r="P75" s="27"/>
      <c r="Q75" s="27"/>
      <c r="R75" s="27" t="s">
        <v>0</v>
      </c>
      <c r="S75" s="27"/>
      <c r="T75" s="28"/>
      <c r="U75" s="29"/>
      <c r="V75" s="32">
        <v>0.25</v>
      </c>
      <c r="W75" s="318"/>
      <c r="X75" s="319"/>
      <c r="Y75" s="160">
        <f t="shared" si="17"/>
        <v>0.25</v>
      </c>
      <c r="Z75" s="159">
        <f t="shared" si="18"/>
        <v>2.5</v>
      </c>
      <c r="AA75" s="327"/>
      <c r="AB75" s="400">
        <f t="shared" si="41"/>
        <v>-30</v>
      </c>
      <c r="AC75" s="371"/>
      <c r="AD75" s="226" t="str">
        <f t="shared" si="19"/>
        <v/>
      </c>
      <c r="AE75" s="368">
        <f t="shared" si="34"/>
        <v>-27.5</v>
      </c>
      <c r="AF75" s="339"/>
      <c r="AG75" s="338"/>
      <c r="AH75" s="336"/>
      <c r="AI75" s="161">
        <f t="shared" si="20"/>
        <v>0</v>
      </c>
      <c r="AJ75" s="162">
        <f t="shared" si="21"/>
        <v>2.5</v>
      </c>
      <c r="AK75" s="163">
        <f t="shared" si="35"/>
        <v>2.5</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f t="shared" si="22"/>
        <v>3</v>
      </c>
      <c r="AX75" s="165" t="str">
        <f t="shared" si="23"/>
        <v/>
      </c>
      <c r="AY75" s="193">
        <f t="shared" si="24"/>
        <v>3</v>
      </c>
      <c r="AZ75" s="183" t="str">
        <f t="shared" si="25"/>
        <v/>
      </c>
      <c r="BA75" s="173">
        <f t="shared" si="26"/>
        <v>0.25</v>
      </c>
      <c r="BB75" s="174" t="str">
        <f t="shared" si="27"/>
        <v/>
      </c>
      <c r="BC75" s="186">
        <f t="shared" si="48"/>
        <v>0.25</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37.5" x14ac:dyDescent="0.3">
      <c r="A76" s="221"/>
      <c r="B76" s="222"/>
      <c r="C76" s="214">
        <v>65</v>
      </c>
      <c r="D76" s="647" t="s">
        <v>3498</v>
      </c>
      <c r="E76" s="16" t="s">
        <v>3506</v>
      </c>
      <c r="F76" s="17"/>
      <c r="G76" s="134">
        <v>44204</v>
      </c>
      <c r="H76" s="135">
        <v>44208</v>
      </c>
      <c r="I76" s="141" t="s">
        <v>0</v>
      </c>
      <c r="J76" s="25"/>
      <c r="K76" s="145"/>
      <c r="L76" s="28"/>
      <c r="M76" s="395">
        <v>44208</v>
      </c>
      <c r="N76" s="158">
        <f t="shared" si="33"/>
        <v>3</v>
      </c>
      <c r="O76" s="27"/>
      <c r="P76" s="27"/>
      <c r="Q76" s="27"/>
      <c r="R76" s="27" t="s">
        <v>0</v>
      </c>
      <c r="S76" s="27"/>
      <c r="T76" s="28"/>
      <c r="U76" s="29"/>
      <c r="V76" s="32">
        <v>0.25</v>
      </c>
      <c r="W76" s="318"/>
      <c r="X76" s="319"/>
      <c r="Y76" s="160">
        <f t="shared" ref="Y76:Y139" si="49">V76+W76+X76</f>
        <v>0.25</v>
      </c>
      <c r="Z76" s="159">
        <f t="shared" si="18"/>
        <v>2.5</v>
      </c>
      <c r="AA76" s="327"/>
      <c r="AB76" s="400">
        <f t="shared" si="41"/>
        <v>-30</v>
      </c>
      <c r="AC76" s="371"/>
      <c r="AD76" s="226" t="str">
        <f t="shared" ref="AD76:AD139" si="50">IF(F76="x",(0-((V76*10)+(W76*20))),"")</f>
        <v/>
      </c>
      <c r="AE76" s="368">
        <f t="shared" si="34"/>
        <v>-27.5</v>
      </c>
      <c r="AF76" s="339"/>
      <c r="AG76" s="338"/>
      <c r="AH76" s="336"/>
      <c r="AI76" s="161">
        <f t="shared" si="20"/>
        <v>0</v>
      </c>
      <c r="AJ76" s="162">
        <f t="shared" ref="AJ76:AJ139" si="51">(X76*20)+Z76+AA76+AF76</f>
        <v>2.5</v>
      </c>
      <c r="AK76" s="163">
        <f t="shared" si="35"/>
        <v>2.5</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f t="shared" ref="AW76:AW139" si="52">IF(N76&gt;0,N76,"")</f>
        <v>3</v>
      </c>
      <c r="AX76" s="165" t="str">
        <f t="shared" ref="AX76:AX139" si="53">IF(AND(K76="x",AW76&gt;0),AW76,"")</f>
        <v/>
      </c>
      <c r="AY76" s="193">
        <f t="shared" ref="AY76:AY139" si="54">IF(OR(K76="x",F76="x",AW76&lt;=0),"",AW76)</f>
        <v>3</v>
      </c>
      <c r="AZ76" s="183" t="str">
        <f t="shared" ref="AZ76:AZ139" si="55">IF(AND(F76="x",AW76&gt;0),AW76,"")</f>
        <v/>
      </c>
      <c r="BA76" s="173">
        <f t="shared" ref="BA76:BA139" si="56">IF(V76&gt;0,V76,"")</f>
        <v>0.25</v>
      </c>
      <c r="BB76" s="174" t="str">
        <f t="shared" ref="BB76:BB139" si="57">IF(AND(K76="x",BA76&gt;0),BA76,"")</f>
        <v/>
      </c>
      <c r="BC76" s="186">
        <f t="shared" si="48"/>
        <v>0.25</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37.5" x14ac:dyDescent="0.3">
      <c r="A77" s="221"/>
      <c r="B77" s="222"/>
      <c r="C77" s="213">
        <v>66</v>
      </c>
      <c r="D77" s="655" t="s">
        <v>3499</v>
      </c>
      <c r="E77" s="18" t="s">
        <v>46</v>
      </c>
      <c r="F77" s="17"/>
      <c r="G77" s="134">
        <v>44204</v>
      </c>
      <c r="H77" s="135">
        <v>44222</v>
      </c>
      <c r="I77" s="141"/>
      <c r="J77" s="25"/>
      <c r="K77" s="145"/>
      <c r="L77" s="28"/>
      <c r="M77" s="395">
        <v>44222</v>
      </c>
      <c r="N77" s="158">
        <f t="shared" ref="N77:N140" si="63">IF((NETWORKDAYS(G77,M77)&gt;0),(NETWORKDAYS(G77,M77)),"")</f>
        <v>13</v>
      </c>
      <c r="O77" s="27"/>
      <c r="P77" s="27"/>
      <c r="Q77" s="27"/>
      <c r="R77" s="27" t="s">
        <v>0</v>
      </c>
      <c r="S77" s="27"/>
      <c r="T77" s="28"/>
      <c r="U77" s="29"/>
      <c r="V77" s="32">
        <v>0.25</v>
      </c>
      <c r="W77" s="318"/>
      <c r="X77" s="319"/>
      <c r="Y77" s="160">
        <f t="shared" si="49"/>
        <v>0.25</v>
      </c>
      <c r="Z77" s="159">
        <f t="shared" ref="Z77:Z140" si="64">IF((F77="x"),0,((V77*10)+(W77*20)))</f>
        <v>2.5</v>
      </c>
      <c r="AA77" s="327"/>
      <c r="AB77" s="400">
        <f t="shared" si="41"/>
        <v>-30</v>
      </c>
      <c r="AC77" s="371"/>
      <c r="AD77" s="226" t="str">
        <f t="shared" si="50"/>
        <v/>
      </c>
      <c r="AE77" s="368">
        <f t="shared" ref="AE77:AE140" si="65">IF(AND(Z77&gt;0,F77="x"),0,IF(AND(Z77&gt;0,AC77="x"),Z77-60,IF(AND(Z77&gt;0,AB77=-30),Z77+AB77,0)))</f>
        <v>-27.5</v>
      </c>
      <c r="AF77" s="339"/>
      <c r="AG77" s="338"/>
      <c r="AH77" s="336"/>
      <c r="AI77" s="161">
        <f t="shared" ref="AI77:AI140" si="66">IF(AE77&lt;=0,AG77,AE77+AG77)</f>
        <v>0</v>
      </c>
      <c r="AJ77" s="162">
        <f t="shared" si="51"/>
        <v>2.5</v>
      </c>
      <c r="AK77" s="163">
        <f t="shared" ref="AK77:AK140" si="67">AJ77-AH77</f>
        <v>2.5</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f t="shared" si="52"/>
        <v>13</v>
      </c>
      <c r="AX77" s="165" t="str">
        <f t="shared" si="53"/>
        <v/>
      </c>
      <c r="AY77" s="193">
        <f t="shared" si="54"/>
        <v>13</v>
      </c>
      <c r="AZ77" s="183" t="str">
        <f t="shared" si="55"/>
        <v/>
      </c>
      <c r="BA77" s="173">
        <f t="shared" si="56"/>
        <v>0.25</v>
      </c>
      <c r="BB77" s="174" t="str">
        <f t="shared" si="57"/>
        <v/>
      </c>
      <c r="BC77" s="186">
        <f t="shared" si="48"/>
        <v>0.25</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37.5" x14ac:dyDescent="0.3">
      <c r="A78" s="221"/>
      <c r="B78" s="222"/>
      <c r="C78" s="214">
        <v>67</v>
      </c>
      <c r="D78" s="660" t="s">
        <v>3499</v>
      </c>
      <c r="E78" s="16" t="s">
        <v>3505</v>
      </c>
      <c r="F78" s="17"/>
      <c r="G78" s="134">
        <v>44204</v>
      </c>
      <c r="H78" s="135">
        <v>44222</v>
      </c>
      <c r="I78" s="141"/>
      <c r="J78" s="25"/>
      <c r="K78" s="145"/>
      <c r="L78" s="28"/>
      <c r="M78" s="395">
        <v>44222</v>
      </c>
      <c r="N78" s="158">
        <f t="shared" si="63"/>
        <v>13</v>
      </c>
      <c r="O78" s="27"/>
      <c r="P78" s="27"/>
      <c r="Q78" s="27"/>
      <c r="R78" s="27" t="s">
        <v>0</v>
      </c>
      <c r="S78" s="27"/>
      <c r="T78" s="28"/>
      <c r="U78" s="29"/>
      <c r="V78" s="32">
        <v>0.25</v>
      </c>
      <c r="W78" s="318"/>
      <c r="X78" s="319"/>
      <c r="Y78" s="160">
        <f t="shared" si="49"/>
        <v>0.25</v>
      </c>
      <c r="Z78" s="159">
        <f t="shared" si="64"/>
        <v>2.5</v>
      </c>
      <c r="AA78" s="327"/>
      <c r="AB78" s="400">
        <f t="shared" ref="AB78:AB141" si="73">IF(AND(Z78&gt;=0,F78="x"),0,IF(AND(Z78&gt;0,AC78="x"),0,IF(Z78&gt;0,0-30,0)))</f>
        <v>-30</v>
      </c>
      <c r="AC78" s="371"/>
      <c r="AD78" s="226" t="str">
        <f t="shared" si="50"/>
        <v/>
      </c>
      <c r="AE78" s="368">
        <f t="shared" si="65"/>
        <v>-27.5</v>
      </c>
      <c r="AF78" s="339"/>
      <c r="AG78" s="338"/>
      <c r="AH78" s="336"/>
      <c r="AI78" s="161">
        <f t="shared" si="66"/>
        <v>0</v>
      </c>
      <c r="AJ78" s="162">
        <f t="shared" si="51"/>
        <v>2.5</v>
      </c>
      <c r="AK78" s="163">
        <f t="shared" si="67"/>
        <v>2.5</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f t="shared" si="52"/>
        <v>13</v>
      </c>
      <c r="AX78" s="165" t="str">
        <f t="shared" si="53"/>
        <v/>
      </c>
      <c r="AY78" s="193">
        <f t="shared" si="54"/>
        <v>13</v>
      </c>
      <c r="AZ78" s="183" t="str">
        <f t="shared" si="55"/>
        <v/>
      </c>
      <c r="BA78" s="173">
        <f t="shared" si="56"/>
        <v>0.25</v>
      </c>
      <c r="BB78" s="174" t="str">
        <f t="shared" si="57"/>
        <v/>
      </c>
      <c r="BC78" s="186">
        <f t="shared" si="48"/>
        <v>0.25</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37.5" x14ac:dyDescent="0.3">
      <c r="A79" s="221"/>
      <c r="B79" s="222"/>
      <c r="C79" s="214">
        <v>68</v>
      </c>
      <c r="D79" s="661" t="s">
        <v>3499</v>
      </c>
      <c r="E79" s="16" t="s">
        <v>3541</v>
      </c>
      <c r="F79" s="17"/>
      <c r="G79" s="134">
        <v>44204</v>
      </c>
      <c r="H79" s="135">
        <v>44222</v>
      </c>
      <c r="I79" s="141"/>
      <c r="J79" s="25"/>
      <c r="K79" s="145"/>
      <c r="L79" s="28"/>
      <c r="M79" s="395">
        <v>44222</v>
      </c>
      <c r="N79" s="158">
        <f t="shared" si="63"/>
        <v>13</v>
      </c>
      <c r="O79" s="27"/>
      <c r="P79" s="27"/>
      <c r="Q79" s="27"/>
      <c r="R79" s="27" t="s">
        <v>0</v>
      </c>
      <c r="S79" s="27"/>
      <c r="T79" s="28"/>
      <c r="U79" s="29"/>
      <c r="V79" s="32">
        <v>0.25</v>
      </c>
      <c r="W79" s="318"/>
      <c r="X79" s="319"/>
      <c r="Y79" s="160">
        <f t="shared" si="49"/>
        <v>0.25</v>
      </c>
      <c r="Z79" s="159">
        <f t="shared" si="64"/>
        <v>2.5</v>
      </c>
      <c r="AA79" s="327"/>
      <c r="AB79" s="400">
        <f t="shared" si="73"/>
        <v>-30</v>
      </c>
      <c r="AC79" s="371"/>
      <c r="AD79" s="226" t="str">
        <f t="shared" si="50"/>
        <v/>
      </c>
      <c r="AE79" s="368">
        <f t="shared" si="65"/>
        <v>-27.5</v>
      </c>
      <c r="AF79" s="339"/>
      <c r="AG79" s="338"/>
      <c r="AH79" s="336"/>
      <c r="AI79" s="161">
        <f t="shared" si="66"/>
        <v>0</v>
      </c>
      <c r="AJ79" s="162">
        <f t="shared" si="51"/>
        <v>2.5</v>
      </c>
      <c r="AK79" s="163">
        <f t="shared" si="67"/>
        <v>2.5</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f t="shared" si="52"/>
        <v>13</v>
      </c>
      <c r="AX79" s="165" t="str">
        <f t="shared" si="53"/>
        <v/>
      </c>
      <c r="AY79" s="193">
        <f t="shared" si="54"/>
        <v>13</v>
      </c>
      <c r="AZ79" s="183" t="str">
        <f t="shared" si="55"/>
        <v/>
      </c>
      <c r="BA79" s="173">
        <f t="shared" si="56"/>
        <v>0.25</v>
      </c>
      <c r="BB79" s="174" t="str">
        <f t="shared" si="57"/>
        <v/>
      </c>
      <c r="BC79" s="186">
        <f t="shared" si="48"/>
        <v>0.25</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56.25" x14ac:dyDescent="0.3">
      <c r="A80" s="221"/>
      <c r="B80" s="222"/>
      <c r="C80" s="213">
        <v>69</v>
      </c>
      <c r="D80" s="640" t="s">
        <v>3500</v>
      </c>
      <c r="E80" s="16" t="s">
        <v>46</v>
      </c>
      <c r="F80" s="17"/>
      <c r="G80" s="134">
        <v>44208</v>
      </c>
      <c r="H80" s="135"/>
      <c r="I80" s="141"/>
      <c r="J80" s="25"/>
      <c r="K80" s="145"/>
      <c r="L80" s="28"/>
      <c r="M80" s="395">
        <v>44222</v>
      </c>
      <c r="N80" s="158">
        <f t="shared" si="63"/>
        <v>11</v>
      </c>
      <c r="O80" s="27"/>
      <c r="P80" s="27"/>
      <c r="Q80" s="27"/>
      <c r="R80" s="27" t="s">
        <v>0</v>
      </c>
      <c r="S80" s="27"/>
      <c r="T80" s="28"/>
      <c r="U80" s="29"/>
      <c r="V80" s="32">
        <v>0.25</v>
      </c>
      <c r="W80" s="318"/>
      <c r="X80" s="319"/>
      <c r="Y80" s="160">
        <f t="shared" si="49"/>
        <v>0.25</v>
      </c>
      <c r="Z80" s="159">
        <f t="shared" si="64"/>
        <v>2.5</v>
      </c>
      <c r="AA80" s="327"/>
      <c r="AB80" s="400">
        <f t="shared" si="73"/>
        <v>-30</v>
      </c>
      <c r="AC80" s="371"/>
      <c r="AD80" s="226" t="str">
        <f t="shared" si="50"/>
        <v/>
      </c>
      <c r="AE80" s="368">
        <f t="shared" si="65"/>
        <v>-27.5</v>
      </c>
      <c r="AF80" s="339"/>
      <c r="AG80" s="338"/>
      <c r="AH80" s="336"/>
      <c r="AI80" s="161">
        <f t="shared" si="66"/>
        <v>0</v>
      </c>
      <c r="AJ80" s="162">
        <f t="shared" si="51"/>
        <v>2.5</v>
      </c>
      <c r="AK80" s="163">
        <f t="shared" si="67"/>
        <v>2.5</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f t="shared" si="52"/>
        <v>11</v>
      </c>
      <c r="AX80" s="165" t="str">
        <f t="shared" si="53"/>
        <v/>
      </c>
      <c r="AY80" s="193">
        <f t="shared" si="54"/>
        <v>11</v>
      </c>
      <c r="AZ80" s="183" t="str">
        <f t="shared" si="55"/>
        <v/>
      </c>
      <c r="BA80" s="173">
        <f t="shared" si="56"/>
        <v>0.25</v>
      </c>
      <c r="BB80" s="174" t="str">
        <f t="shared" si="57"/>
        <v/>
      </c>
      <c r="BC80" s="186">
        <f t="shared" si="48"/>
        <v>0.25</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56.25" x14ac:dyDescent="0.3">
      <c r="A81" s="221"/>
      <c r="B81" s="222"/>
      <c r="C81" s="214">
        <v>70</v>
      </c>
      <c r="D81" s="643" t="s">
        <v>3500</v>
      </c>
      <c r="E81" s="18" t="s">
        <v>3505</v>
      </c>
      <c r="F81" s="17"/>
      <c r="G81" s="134">
        <v>44208</v>
      </c>
      <c r="H81" s="135"/>
      <c r="I81" s="141"/>
      <c r="J81" s="25"/>
      <c r="K81" s="145"/>
      <c r="L81" s="28"/>
      <c r="M81" s="395">
        <v>44222</v>
      </c>
      <c r="N81" s="158">
        <f t="shared" si="63"/>
        <v>11</v>
      </c>
      <c r="O81" s="27"/>
      <c r="P81" s="27"/>
      <c r="Q81" s="27"/>
      <c r="R81" s="27" t="s">
        <v>0</v>
      </c>
      <c r="S81" s="27"/>
      <c r="T81" s="28"/>
      <c r="U81" s="29"/>
      <c r="V81" s="32">
        <v>0.25</v>
      </c>
      <c r="W81" s="318"/>
      <c r="X81" s="319"/>
      <c r="Y81" s="160">
        <f t="shared" si="49"/>
        <v>0.25</v>
      </c>
      <c r="Z81" s="159">
        <f t="shared" si="64"/>
        <v>2.5</v>
      </c>
      <c r="AA81" s="327"/>
      <c r="AB81" s="400">
        <f t="shared" si="73"/>
        <v>-30</v>
      </c>
      <c r="AC81" s="371"/>
      <c r="AD81" s="226" t="str">
        <f t="shared" si="50"/>
        <v/>
      </c>
      <c r="AE81" s="368">
        <f t="shared" si="65"/>
        <v>-27.5</v>
      </c>
      <c r="AF81" s="339"/>
      <c r="AG81" s="338"/>
      <c r="AH81" s="336"/>
      <c r="AI81" s="161">
        <f t="shared" si="66"/>
        <v>0</v>
      </c>
      <c r="AJ81" s="162">
        <f t="shared" si="51"/>
        <v>2.5</v>
      </c>
      <c r="AK81" s="163">
        <f t="shared" si="67"/>
        <v>2.5</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f t="shared" si="52"/>
        <v>11</v>
      </c>
      <c r="AX81" s="165" t="str">
        <f t="shared" si="53"/>
        <v/>
      </c>
      <c r="AY81" s="193">
        <f t="shared" si="54"/>
        <v>11</v>
      </c>
      <c r="AZ81" s="183" t="str">
        <f t="shared" si="55"/>
        <v/>
      </c>
      <c r="BA81" s="173">
        <f t="shared" si="56"/>
        <v>0.25</v>
      </c>
      <c r="BB81" s="174" t="str">
        <f t="shared" si="57"/>
        <v/>
      </c>
      <c r="BC81" s="186">
        <f t="shared" si="48"/>
        <v>0.25</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56.25" x14ac:dyDescent="0.3">
      <c r="A82" s="221"/>
      <c r="B82" s="222"/>
      <c r="C82" s="213">
        <v>71</v>
      </c>
      <c r="D82" s="647" t="s">
        <v>3500</v>
      </c>
      <c r="E82" s="16" t="s">
        <v>3541</v>
      </c>
      <c r="F82" s="17"/>
      <c r="G82" s="134">
        <v>44208</v>
      </c>
      <c r="H82" s="135"/>
      <c r="I82" s="141"/>
      <c r="J82" s="25"/>
      <c r="K82" s="145"/>
      <c r="L82" s="28"/>
      <c r="M82" s="395">
        <v>44222</v>
      </c>
      <c r="N82" s="158">
        <f t="shared" si="63"/>
        <v>11</v>
      </c>
      <c r="O82" s="27"/>
      <c r="P82" s="27"/>
      <c r="Q82" s="27"/>
      <c r="R82" s="27" t="s">
        <v>0</v>
      </c>
      <c r="S82" s="27"/>
      <c r="T82" s="28"/>
      <c r="U82" s="29"/>
      <c r="V82" s="32">
        <v>0.25</v>
      </c>
      <c r="W82" s="318"/>
      <c r="X82" s="319"/>
      <c r="Y82" s="160">
        <f t="shared" si="49"/>
        <v>0.25</v>
      </c>
      <c r="Z82" s="159">
        <f t="shared" si="64"/>
        <v>2.5</v>
      </c>
      <c r="AA82" s="327"/>
      <c r="AB82" s="400">
        <f t="shared" si="73"/>
        <v>-30</v>
      </c>
      <c r="AC82" s="371"/>
      <c r="AD82" s="226" t="str">
        <f t="shared" si="50"/>
        <v/>
      </c>
      <c r="AE82" s="368">
        <f t="shared" si="65"/>
        <v>-27.5</v>
      </c>
      <c r="AF82" s="339"/>
      <c r="AG82" s="338"/>
      <c r="AH82" s="336"/>
      <c r="AI82" s="161">
        <f t="shared" si="66"/>
        <v>0</v>
      </c>
      <c r="AJ82" s="162">
        <f t="shared" si="51"/>
        <v>2.5</v>
      </c>
      <c r="AK82" s="163">
        <f t="shared" si="67"/>
        <v>2.5</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f t="shared" si="52"/>
        <v>11</v>
      </c>
      <c r="AX82" s="165" t="str">
        <f t="shared" si="53"/>
        <v/>
      </c>
      <c r="AY82" s="193">
        <f t="shared" si="54"/>
        <v>11</v>
      </c>
      <c r="AZ82" s="183" t="str">
        <f t="shared" si="55"/>
        <v/>
      </c>
      <c r="BA82" s="173">
        <f t="shared" si="56"/>
        <v>0.25</v>
      </c>
      <c r="BB82" s="174" t="str">
        <f t="shared" si="57"/>
        <v/>
      </c>
      <c r="BC82" s="186">
        <f t="shared" ref="BC82:BC145" si="80">IF(OR(K82="x",F82="X",BA82&lt;=0),"",BA82)</f>
        <v>0.25</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37.5" x14ac:dyDescent="0.3">
      <c r="A83" s="221"/>
      <c r="B83" s="222"/>
      <c r="C83" s="214">
        <v>72</v>
      </c>
      <c r="D83" s="640" t="s">
        <v>3501</v>
      </c>
      <c r="E83" s="16" t="s">
        <v>46</v>
      </c>
      <c r="F83" s="17"/>
      <c r="G83" s="134">
        <v>44201</v>
      </c>
      <c r="H83" s="135"/>
      <c r="I83" s="141"/>
      <c r="J83" s="25"/>
      <c r="K83" s="145"/>
      <c r="L83" s="28"/>
      <c r="M83" s="395">
        <v>44222</v>
      </c>
      <c r="N83" s="158">
        <f t="shared" si="63"/>
        <v>16</v>
      </c>
      <c r="O83" s="27"/>
      <c r="P83" s="27"/>
      <c r="Q83" s="27"/>
      <c r="R83" s="27" t="s">
        <v>0</v>
      </c>
      <c r="S83" s="27"/>
      <c r="T83" s="28"/>
      <c r="U83" s="29"/>
      <c r="V83" s="32">
        <v>0.25</v>
      </c>
      <c r="W83" s="318"/>
      <c r="X83" s="319"/>
      <c r="Y83" s="160">
        <f t="shared" si="49"/>
        <v>0.25</v>
      </c>
      <c r="Z83" s="159">
        <f t="shared" si="64"/>
        <v>2.5</v>
      </c>
      <c r="AA83" s="327"/>
      <c r="AB83" s="400">
        <f t="shared" si="73"/>
        <v>-30</v>
      </c>
      <c r="AC83" s="371"/>
      <c r="AD83" s="226" t="str">
        <f t="shared" si="50"/>
        <v/>
      </c>
      <c r="AE83" s="368">
        <f t="shared" si="65"/>
        <v>-27.5</v>
      </c>
      <c r="AF83" s="339"/>
      <c r="AG83" s="338"/>
      <c r="AH83" s="336"/>
      <c r="AI83" s="161">
        <f t="shared" si="66"/>
        <v>0</v>
      </c>
      <c r="AJ83" s="162">
        <f t="shared" si="51"/>
        <v>2.5</v>
      </c>
      <c r="AK83" s="163">
        <f t="shared" si="67"/>
        <v>2.5</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f t="shared" si="52"/>
        <v>16</v>
      </c>
      <c r="AX83" s="165" t="str">
        <f t="shared" si="53"/>
        <v/>
      </c>
      <c r="AY83" s="193">
        <f t="shared" si="54"/>
        <v>16</v>
      </c>
      <c r="AZ83" s="183" t="str">
        <f t="shared" si="55"/>
        <v/>
      </c>
      <c r="BA83" s="173">
        <f t="shared" si="56"/>
        <v>0.25</v>
      </c>
      <c r="BB83" s="174" t="str">
        <f t="shared" si="57"/>
        <v/>
      </c>
      <c r="BC83" s="186">
        <f t="shared" si="80"/>
        <v>0.25</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24" customHeight="1" x14ac:dyDescent="0.3">
      <c r="A84" s="221"/>
      <c r="B84" s="222"/>
      <c r="C84" s="214">
        <v>73</v>
      </c>
      <c r="D84" s="640" t="s">
        <v>3502</v>
      </c>
      <c r="E84" s="16" t="s">
        <v>46</v>
      </c>
      <c r="F84" s="17"/>
      <c r="G84" s="134">
        <v>44201</v>
      </c>
      <c r="H84" s="135"/>
      <c r="I84" s="141"/>
      <c r="J84" s="25"/>
      <c r="K84" s="145"/>
      <c r="L84" s="28"/>
      <c r="M84" s="395">
        <v>44222</v>
      </c>
      <c r="N84" s="158">
        <f t="shared" si="63"/>
        <v>16</v>
      </c>
      <c r="O84" s="27"/>
      <c r="P84" s="27"/>
      <c r="Q84" s="27"/>
      <c r="R84" s="27" t="s">
        <v>0</v>
      </c>
      <c r="S84" s="27"/>
      <c r="T84" s="28"/>
      <c r="U84" s="29"/>
      <c r="V84" s="32">
        <v>0.25</v>
      </c>
      <c r="W84" s="318"/>
      <c r="X84" s="319"/>
      <c r="Y84" s="160">
        <f t="shared" si="49"/>
        <v>0.25</v>
      </c>
      <c r="Z84" s="159">
        <f t="shared" si="64"/>
        <v>2.5</v>
      </c>
      <c r="AA84" s="327"/>
      <c r="AB84" s="400">
        <f t="shared" si="73"/>
        <v>-30</v>
      </c>
      <c r="AC84" s="371"/>
      <c r="AD84" s="226" t="str">
        <f t="shared" si="50"/>
        <v/>
      </c>
      <c r="AE84" s="368">
        <f t="shared" si="65"/>
        <v>-27.5</v>
      </c>
      <c r="AF84" s="339"/>
      <c r="AG84" s="338"/>
      <c r="AH84" s="336"/>
      <c r="AI84" s="161">
        <f t="shared" si="66"/>
        <v>0</v>
      </c>
      <c r="AJ84" s="162">
        <f t="shared" si="51"/>
        <v>2.5</v>
      </c>
      <c r="AK84" s="163">
        <f t="shared" si="67"/>
        <v>2.5</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f t="shared" si="52"/>
        <v>16</v>
      </c>
      <c r="AX84" s="165" t="str">
        <f t="shared" si="53"/>
        <v/>
      </c>
      <c r="AY84" s="193">
        <f t="shared" si="54"/>
        <v>16</v>
      </c>
      <c r="AZ84" s="183" t="str">
        <f t="shared" si="55"/>
        <v/>
      </c>
      <c r="BA84" s="173">
        <f t="shared" si="56"/>
        <v>0.25</v>
      </c>
      <c r="BB84" s="174" t="str">
        <f t="shared" si="57"/>
        <v/>
      </c>
      <c r="BC84" s="186">
        <f t="shared" si="80"/>
        <v>0.25</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56.25" x14ac:dyDescent="0.3">
      <c r="A85" s="221"/>
      <c r="B85" s="222"/>
      <c r="C85" s="213">
        <v>74</v>
      </c>
      <c r="D85" s="655" t="s">
        <v>3503</v>
      </c>
      <c r="E85" s="18" t="s">
        <v>46</v>
      </c>
      <c r="F85" s="17"/>
      <c r="G85" s="134">
        <v>44201</v>
      </c>
      <c r="H85" s="135"/>
      <c r="I85" s="141"/>
      <c r="J85" s="25"/>
      <c r="K85" s="145"/>
      <c r="L85" s="28"/>
      <c r="M85" s="395">
        <v>44222</v>
      </c>
      <c r="N85" s="158">
        <f t="shared" si="63"/>
        <v>16</v>
      </c>
      <c r="O85" s="27"/>
      <c r="P85" s="27"/>
      <c r="Q85" s="27"/>
      <c r="R85" s="27" t="s">
        <v>0</v>
      </c>
      <c r="S85" s="27"/>
      <c r="T85" s="28"/>
      <c r="U85" s="29"/>
      <c r="V85" s="32">
        <v>0.25</v>
      </c>
      <c r="W85" s="318"/>
      <c r="X85" s="319"/>
      <c r="Y85" s="160">
        <f t="shared" si="49"/>
        <v>0.25</v>
      </c>
      <c r="Z85" s="159">
        <f t="shared" si="64"/>
        <v>2.5</v>
      </c>
      <c r="AA85" s="327"/>
      <c r="AB85" s="400">
        <f t="shared" si="73"/>
        <v>-30</v>
      </c>
      <c r="AC85" s="371"/>
      <c r="AD85" s="226" t="str">
        <f t="shared" si="50"/>
        <v/>
      </c>
      <c r="AE85" s="368">
        <f t="shared" si="65"/>
        <v>-27.5</v>
      </c>
      <c r="AF85" s="339"/>
      <c r="AG85" s="338"/>
      <c r="AH85" s="336"/>
      <c r="AI85" s="161">
        <f t="shared" si="66"/>
        <v>0</v>
      </c>
      <c r="AJ85" s="162">
        <f t="shared" si="51"/>
        <v>2.5</v>
      </c>
      <c r="AK85" s="163">
        <f t="shared" si="67"/>
        <v>2.5</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f t="shared" si="52"/>
        <v>16</v>
      </c>
      <c r="AX85" s="165" t="str">
        <f t="shared" si="53"/>
        <v/>
      </c>
      <c r="AY85" s="193">
        <f t="shared" si="54"/>
        <v>16</v>
      </c>
      <c r="AZ85" s="183" t="str">
        <f t="shared" si="55"/>
        <v/>
      </c>
      <c r="BA85" s="173">
        <f t="shared" si="56"/>
        <v>0.25</v>
      </c>
      <c r="BB85" s="174" t="str">
        <f t="shared" si="57"/>
        <v/>
      </c>
      <c r="BC85" s="186">
        <f t="shared" si="80"/>
        <v>0.25</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37.5" x14ac:dyDescent="0.3">
      <c r="A86" s="221"/>
      <c r="B86" s="222"/>
      <c r="C86" s="214">
        <v>75</v>
      </c>
      <c r="D86" s="643" t="s">
        <v>3501</v>
      </c>
      <c r="E86" s="16" t="s">
        <v>3505</v>
      </c>
      <c r="F86" s="17"/>
      <c r="G86" s="134">
        <v>44201</v>
      </c>
      <c r="H86" s="135"/>
      <c r="I86" s="141"/>
      <c r="J86" s="25"/>
      <c r="K86" s="145"/>
      <c r="L86" s="28"/>
      <c r="M86" s="395">
        <v>44222</v>
      </c>
      <c r="N86" s="158">
        <f t="shared" si="63"/>
        <v>16</v>
      </c>
      <c r="O86" s="27"/>
      <c r="P86" s="27"/>
      <c r="Q86" s="27"/>
      <c r="R86" s="27" t="s">
        <v>0</v>
      </c>
      <c r="S86" s="27"/>
      <c r="T86" s="28"/>
      <c r="U86" s="29"/>
      <c r="V86" s="32">
        <v>0.25</v>
      </c>
      <c r="W86" s="318"/>
      <c r="X86" s="319"/>
      <c r="Y86" s="160">
        <f t="shared" si="49"/>
        <v>0.25</v>
      </c>
      <c r="Z86" s="159">
        <f t="shared" si="64"/>
        <v>2.5</v>
      </c>
      <c r="AA86" s="327"/>
      <c r="AB86" s="400">
        <f t="shared" si="73"/>
        <v>-30</v>
      </c>
      <c r="AC86" s="371"/>
      <c r="AD86" s="226" t="str">
        <f t="shared" si="50"/>
        <v/>
      </c>
      <c r="AE86" s="368">
        <f t="shared" si="65"/>
        <v>-27.5</v>
      </c>
      <c r="AF86" s="339"/>
      <c r="AG86" s="338"/>
      <c r="AH86" s="336"/>
      <c r="AI86" s="161">
        <f t="shared" si="66"/>
        <v>0</v>
      </c>
      <c r="AJ86" s="162">
        <f t="shared" si="51"/>
        <v>2.5</v>
      </c>
      <c r="AK86" s="163">
        <f t="shared" si="67"/>
        <v>2.5</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f t="shared" si="52"/>
        <v>16</v>
      </c>
      <c r="AX86" s="165" t="str">
        <f t="shared" si="53"/>
        <v/>
      </c>
      <c r="AY86" s="193">
        <f t="shared" si="54"/>
        <v>16</v>
      </c>
      <c r="AZ86" s="183" t="str">
        <f t="shared" si="55"/>
        <v/>
      </c>
      <c r="BA86" s="173">
        <f t="shared" si="56"/>
        <v>0.25</v>
      </c>
      <c r="BB86" s="174" t="str">
        <f t="shared" si="57"/>
        <v/>
      </c>
      <c r="BC86" s="186">
        <f t="shared" si="80"/>
        <v>0.25</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22.5" customHeight="1" x14ac:dyDescent="0.3">
      <c r="A87" s="221"/>
      <c r="B87" s="222"/>
      <c r="C87" s="213">
        <v>76</v>
      </c>
      <c r="D87" s="643" t="s">
        <v>3502</v>
      </c>
      <c r="E87" s="16" t="s">
        <v>3505</v>
      </c>
      <c r="F87" s="17"/>
      <c r="G87" s="134">
        <v>44201</v>
      </c>
      <c r="H87" s="135"/>
      <c r="I87" s="141"/>
      <c r="J87" s="25"/>
      <c r="K87" s="145"/>
      <c r="L87" s="28"/>
      <c r="M87" s="395">
        <v>44222</v>
      </c>
      <c r="N87" s="158">
        <f t="shared" si="63"/>
        <v>16</v>
      </c>
      <c r="O87" s="27"/>
      <c r="P87" s="27"/>
      <c r="Q87" s="27"/>
      <c r="R87" s="27" t="s">
        <v>0</v>
      </c>
      <c r="S87" s="27"/>
      <c r="T87" s="28"/>
      <c r="U87" s="29"/>
      <c r="V87" s="32">
        <v>0.25</v>
      </c>
      <c r="W87" s="318"/>
      <c r="X87" s="319"/>
      <c r="Y87" s="160">
        <f t="shared" si="49"/>
        <v>0.25</v>
      </c>
      <c r="Z87" s="159">
        <f t="shared" si="64"/>
        <v>2.5</v>
      </c>
      <c r="AA87" s="327"/>
      <c r="AB87" s="400">
        <f t="shared" si="73"/>
        <v>-30</v>
      </c>
      <c r="AC87" s="371"/>
      <c r="AD87" s="226" t="str">
        <f t="shared" si="50"/>
        <v/>
      </c>
      <c r="AE87" s="368">
        <f t="shared" si="65"/>
        <v>-27.5</v>
      </c>
      <c r="AF87" s="339"/>
      <c r="AG87" s="338"/>
      <c r="AH87" s="336"/>
      <c r="AI87" s="161">
        <f t="shared" si="66"/>
        <v>0</v>
      </c>
      <c r="AJ87" s="162">
        <f t="shared" si="51"/>
        <v>2.5</v>
      </c>
      <c r="AK87" s="163">
        <f t="shared" si="67"/>
        <v>2.5</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f t="shared" si="52"/>
        <v>16</v>
      </c>
      <c r="AX87" s="165" t="str">
        <f t="shared" si="53"/>
        <v/>
      </c>
      <c r="AY87" s="193">
        <f t="shared" si="54"/>
        <v>16</v>
      </c>
      <c r="AZ87" s="183" t="str">
        <f t="shared" si="55"/>
        <v/>
      </c>
      <c r="BA87" s="173">
        <f t="shared" si="56"/>
        <v>0.25</v>
      </c>
      <c r="BB87" s="174" t="str">
        <f t="shared" si="57"/>
        <v/>
      </c>
      <c r="BC87" s="186">
        <f t="shared" si="80"/>
        <v>0.25</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56.25" x14ac:dyDescent="0.3">
      <c r="A88" s="221"/>
      <c r="B88" s="222"/>
      <c r="C88" s="214">
        <v>77</v>
      </c>
      <c r="D88" s="660" t="s">
        <v>3503</v>
      </c>
      <c r="E88" s="16" t="s">
        <v>3505</v>
      </c>
      <c r="F88" s="17"/>
      <c r="G88" s="134">
        <v>44201</v>
      </c>
      <c r="H88" s="135"/>
      <c r="I88" s="141"/>
      <c r="J88" s="25"/>
      <c r="K88" s="145"/>
      <c r="L88" s="28"/>
      <c r="M88" s="395">
        <v>44222</v>
      </c>
      <c r="N88" s="158">
        <f t="shared" si="63"/>
        <v>16</v>
      </c>
      <c r="O88" s="27"/>
      <c r="P88" s="27"/>
      <c r="Q88" s="27"/>
      <c r="R88" s="27" t="s">
        <v>0</v>
      </c>
      <c r="S88" s="27"/>
      <c r="T88" s="28"/>
      <c r="U88" s="29"/>
      <c r="V88" s="32">
        <v>0.25</v>
      </c>
      <c r="W88" s="318"/>
      <c r="X88" s="319"/>
      <c r="Y88" s="160">
        <f t="shared" si="49"/>
        <v>0.25</v>
      </c>
      <c r="Z88" s="159">
        <f t="shared" si="64"/>
        <v>2.5</v>
      </c>
      <c r="AA88" s="327"/>
      <c r="AB88" s="400">
        <f t="shared" si="73"/>
        <v>-30</v>
      </c>
      <c r="AC88" s="371"/>
      <c r="AD88" s="226" t="str">
        <f t="shared" si="50"/>
        <v/>
      </c>
      <c r="AE88" s="368">
        <f t="shared" si="65"/>
        <v>-27.5</v>
      </c>
      <c r="AF88" s="339"/>
      <c r="AG88" s="338"/>
      <c r="AH88" s="336"/>
      <c r="AI88" s="161">
        <f t="shared" si="66"/>
        <v>0</v>
      </c>
      <c r="AJ88" s="162">
        <f t="shared" si="51"/>
        <v>2.5</v>
      </c>
      <c r="AK88" s="163">
        <f t="shared" si="67"/>
        <v>2.5</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f t="shared" si="52"/>
        <v>16</v>
      </c>
      <c r="AX88" s="165" t="str">
        <f t="shared" si="53"/>
        <v/>
      </c>
      <c r="AY88" s="193">
        <f t="shared" si="54"/>
        <v>16</v>
      </c>
      <c r="AZ88" s="183" t="str">
        <f t="shared" si="55"/>
        <v/>
      </c>
      <c r="BA88" s="173">
        <f t="shared" si="56"/>
        <v>0.25</v>
      </c>
      <c r="BB88" s="174" t="str">
        <f t="shared" si="57"/>
        <v/>
      </c>
      <c r="BC88" s="186">
        <f t="shared" si="80"/>
        <v>0.25</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37.5" x14ac:dyDescent="0.5">
      <c r="A89" s="221"/>
      <c r="B89" s="662"/>
      <c r="C89" s="214">
        <v>78</v>
      </c>
      <c r="D89" s="647" t="s">
        <v>3501</v>
      </c>
      <c r="E89" s="18" t="s">
        <v>3555</v>
      </c>
      <c r="F89" s="17"/>
      <c r="G89" s="134">
        <v>44201</v>
      </c>
      <c r="H89" s="135">
        <v>44230</v>
      </c>
      <c r="I89" s="141"/>
      <c r="J89" s="25"/>
      <c r="K89" s="145"/>
      <c r="L89" s="28"/>
      <c r="M89" s="395">
        <v>44230</v>
      </c>
      <c r="N89" s="158">
        <f t="shared" si="63"/>
        <v>22</v>
      </c>
      <c r="O89" s="27" t="s">
        <v>0</v>
      </c>
      <c r="P89" s="27"/>
      <c r="Q89" s="27"/>
      <c r="R89" s="27"/>
      <c r="S89" s="27"/>
      <c r="T89" s="28"/>
      <c r="U89" s="29"/>
      <c r="V89" s="32">
        <v>0.5</v>
      </c>
      <c r="W89" s="318">
        <v>2</v>
      </c>
      <c r="X89" s="319"/>
      <c r="Y89" s="160">
        <f t="shared" si="49"/>
        <v>2.5</v>
      </c>
      <c r="Z89" s="159">
        <f t="shared" si="64"/>
        <v>45</v>
      </c>
      <c r="AA89" s="327"/>
      <c r="AB89" s="400">
        <f t="shared" si="73"/>
        <v>-30</v>
      </c>
      <c r="AC89" s="371"/>
      <c r="AD89" s="226" t="str">
        <f t="shared" si="50"/>
        <v/>
      </c>
      <c r="AE89" s="368">
        <f t="shared" si="65"/>
        <v>15</v>
      </c>
      <c r="AF89" s="339">
        <v>1</v>
      </c>
      <c r="AG89" s="338">
        <v>1</v>
      </c>
      <c r="AH89" s="336"/>
      <c r="AI89" s="161">
        <f t="shared" si="66"/>
        <v>16</v>
      </c>
      <c r="AJ89" s="162">
        <f t="shared" si="51"/>
        <v>46</v>
      </c>
      <c r="AK89" s="163">
        <f t="shared" si="67"/>
        <v>46</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f t="shared" si="52"/>
        <v>22</v>
      </c>
      <c r="AX89" s="165" t="str">
        <f t="shared" si="53"/>
        <v/>
      </c>
      <c r="AY89" s="193">
        <f t="shared" si="54"/>
        <v>22</v>
      </c>
      <c r="AZ89" s="183" t="str">
        <f t="shared" si="55"/>
        <v/>
      </c>
      <c r="BA89" s="173">
        <f t="shared" si="56"/>
        <v>0.5</v>
      </c>
      <c r="BB89" s="174" t="str">
        <f t="shared" si="57"/>
        <v/>
      </c>
      <c r="BC89" s="186">
        <f t="shared" si="80"/>
        <v>0.5</v>
      </c>
      <c r="BD89" s="174" t="str">
        <f t="shared" si="58"/>
        <v/>
      </c>
      <c r="BE89" s="201">
        <f t="shared" si="59"/>
        <v>2</v>
      </c>
      <c r="BF89" s="174" t="str">
        <f t="shared" si="60"/>
        <v/>
      </c>
      <c r="BG89" s="186">
        <f t="shared" si="61"/>
        <v>2</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22.5" customHeight="1" x14ac:dyDescent="0.3">
      <c r="A90" s="221"/>
      <c r="B90" s="222"/>
      <c r="C90" s="213">
        <v>79</v>
      </c>
      <c r="D90" s="647" t="s">
        <v>3502</v>
      </c>
      <c r="E90" s="16" t="s">
        <v>3541</v>
      </c>
      <c r="F90" s="17"/>
      <c r="G90" s="134">
        <v>44201</v>
      </c>
      <c r="H90" s="135">
        <v>44230</v>
      </c>
      <c r="I90" s="141"/>
      <c r="J90" s="25"/>
      <c r="K90" s="145"/>
      <c r="L90" s="28"/>
      <c r="M90" s="395">
        <v>44230</v>
      </c>
      <c r="N90" s="158">
        <f t="shared" si="63"/>
        <v>22</v>
      </c>
      <c r="O90" s="27"/>
      <c r="P90" s="27"/>
      <c r="Q90" s="27"/>
      <c r="R90" s="27" t="s">
        <v>0</v>
      </c>
      <c r="S90" s="27"/>
      <c r="T90" s="28"/>
      <c r="U90" s="29"/>
      <c r="V90" s="32">
        <v>0.25</v>
      </c>
      <c r="W90" s="318"/>
      <c r="X90" s="319"/>
      <c r="Y90" s="160">
        <f t="shared" si="49"/>
        <v>0.25</v>
      </c>
      <c r="Z90" s="159">
        <f t="shared" si="64"/>
        <v>2.5</v>
      </c>
      <c r="AA90" s="327"/>
      <c r="AB90" s="400">
        <f t="shared" si="73"/>
        <v>-30</v>
      </c>
      <c r="AC90" s="371"/>
      <c r="AD90" s="226" t="str">
        <f t="shared" si="50"/>
        <v/>
      </c>
      <c r="AE90" s="368">
        <f t="shared" si="65"/>
        <v>-27.5</v>
      </c>
      <c r="AF90" s="339"/>
      <c r="AG90" s="338"/>
      <c r="AH90" s="336"/>
      <c r="AI90" s="161">
        <f t="shared" si="66"/>
        <v>0</v>
      </c>
      <c r="AJ90" s="162">
        <f t="shared" si="51"/>
        <v>2.5</v>
      </c>
      <c r="AK90" s="163">
        <f t="shared" si="67"/>
        <v>2.5</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f t="shared" si="52"/>
        <v>22</v>
      </c>
      <c r="AX90" s="165" t="str">
        <f t="shared" si="53"/>
        <v/>
      </c>
      <c r="AY90" s="193">
        <f t="shared" si="54"/>
        <v>22</v>
      </c>
      <c r="AZ90" s="183" t="str">
        <f t="shared" si="55"/>
        <v/>
      </c>
      <c r="BA90" s="173">
        <f t="shared" si="56"/>
        <v>0.25</v>
      </c>
      <c r="BB90" s="174" t="str">
        <f t="shared" si="57"/>
        <v/>
      </c>
      <c r="BC90" s="186">
        <f t="shared" si="80"/>
        <v>0.25</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56.25" x14ac:dyDescent="0.3">
      <c r="A91" s="221"/>
      <c r="B91" s="222"/>
      <c r="C91" s="214">
        <v>80</v>
      </c>
      <c r="D91" s="661" t="s">
        <v>3503</v>
      </c>
      <c r="E91" s="16" t="s">
        <v>3541</v>
      </c>
      <c r="F91" s="17"/>
      <c r="G91" s="134">
        <v>44201</v>
      </c>
      <c r="H91" s="135">
        <v>44230</v>
      </c>
      <c r="I91" s="141"/>
      <c r="J91" s="25"/>
      <c r="K91" s="145"/>
      <c r="L91" s="28"/>
      <c r="M91" s="395">
        <v>44230</v>
      </c>
      <c r="N91" s="158">
        <f t="shared" si="63"/>
        <v>22</v>
      </c>
      <c r="O91" s="27"/>
      <c r="P91" s="27"/>
      <c r="Q91" s="27"/>
      <c r="R91" s="27" t="s">
        <v>0</v>
      </c>
      <c r="S91" s="27"/>
      <c r="T91" s="28"/>
      <c r="U91" s="29"/>
      <c r="V91" s="32">
        <v>0.25</v>
      </c>
      <c r="W91" s="318"/>
      <c r="X91" s="319"/>
      <c r="Y91" s="160">
        <f t="shared" si="49"/>
        <v>0.25</v>
      </c>
      <c r="Z91" s="159">
        <f t="shared" si="64"/>
        <v>2.5</v>
      </c>
      <c r="AA91" s="327"/>
      <c r="AB91" s="400">
        <f t="shared" si="73"/>
        <v>-30</v>
      </c>
      <c r="AC91" s="371"/>
      <c r="AD91" s="226" t="str">
        <f t="shared" si="50"/>
        <v/>
      </c>
      <c r="AE91" s="368">
        <f t="shared" si="65"/>
        <v>-27.5</v>
      </c>
      <c r="AF91" s="339"/>
      <c r="AG91" s="338"/>
      <c r="AH91" s="336"/>
      <c r="AI91" s="161">
        <f t="shared" si="66"/>
        <v>0</v>
      </c>
      <c r="AJ91" s="162">
        <f t="shared" si="51"/>
        <v>2.5</v>
      </c>
      <c r="AK91" s="163">
        <f t="shared" si="67"/>
        <v>2.5</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f t="shared" si="52"/>
        <v>22</v>
      </c>
      <c r="AX91" s="165" t="str">
        <f t="shared" si="53"/>
        <v/>
      </c>
      <c r="AY91" s="193">
        <f t="shared" si="54"/>
        <v>22</v>
      </c>
      <c r="AZ91" s="183" t="str">
        <f t="shared" si="55"/>
        <v/>
      </c>
      <c r="BA91" s="173">
        <f t="shared" si="56"/>
        <v>0.25</v>
      </c>
      <c r="BB91" s="174" t="str">
        <f t="shared" si="57"/>
        <v/>
      </c>
      <c r="BC91" s="186">
        <f t="shared" si="80"/>
        <v>0.25</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56.25" x14ac:dyDescent="0.3">
      <c r="A92" s="221"/>
      <c r="B92" s="222"/>
      <c r="C92" s="213">
        <v>81</v>
      </c>
      <c r="D92" s="640" t="s">
        <v>3507</v>
      </c>
      <c r="E92" s="16" t="s">
        <v>3508</v>
      </c>
      <c r="F92" s="17"/>
      <c r="G92" s="134">
        <v>44197</v>
      </c>
      <c r="H92" s="135">
        <v>44211</v>
      </c>
      <c r="I92" s="141" t="s">
        <v>0</v>
      </c>
      <c r="J92" s="25"/>
      <c r="K92" s="145"/>
      <c r="L92" s="28"/>
      <c r="M92" s="395">
        <v>44211</v>
      </c>
      <c r="N92" s="158">
        <f t="shared" si="63"/>
        <v>11</v>
      </c>
      <c r="O92" s="27" t="s">
        <v>0</v>
      </c>
      <c r="P92" s="27"/>
      <c r="Q92" s="27"/>
      <c r="R92" s="27"/>
      <c r="S92" s="27"/>
      <c r="T92" s="28"/>
      <c r="U92" s="29"/>
      <c r="V92" s="32">
        <v>0.25</v>
      </c>
      <c r="W92" s="318">
        <v>0.25</v>
      </c>
      <c r="X92" s="319"/>
      <c r="Y92" s="160">
        <f t="shared" si="49"/>
        <v>0.5</v>
      </c>
      <c r="Z92" s="159">
        <f t="shared" si="64"/>
        <v>7.5</v>
      </c>
      <c r="AA92" s="327"/>
      <c r="AB92" s="400">
        <f t="shared" si="73"/>
        <v>-30</v>
      </c>
      <c r="AC92" s="371"/>
      <c r="AD92" s="226" t="str">
        <f t="shared" si="50"/>
        <v/>
      </c>
      <c r="AE92" s="368">
        <f t="shared" si="65"/>
        <v>-22.5</v>
      </c>
      <c r="AF92" s="339"/>
      <c r="AG92" s="338"/>
      <c r="AH92" s="336"/>
      <c r="AI92" s="161">
        <f t="shared" si="66"/>
        <v>0</v>
      </c>
      <c r="AJ92" s="162">
        <f t="shared" si="51"/>
        <v>7.5</v>
      </c>
      <c r="AK92" s="163">
        <f t="shared" si="67"/>
        <v>7.5</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f t="shared" si="52"/>
        <v>11</v>
      </c>
      <c r="AX92" s="165" t="str">
        <f t="shared" si="53"/>
        <v/>
      </c>
      <c r="AY92" s="193">
        <f t="shared" si="54"/>
        <v>11</v>
      </c>
      <c r="AZ92" s="183" t="str">
        <f t="shared" si="55"/>
        <v/>
      </c>
      <c r="BA92" s="173">
        <f t="shared" si="56"/>
        <v>0.25</v>
      </c>
      <c r="BB92" s="174" t="str">
        <f t="shared" si="57"/>
        <v/>
      </c>
      <c r="BC92" s="186">
        <f t="shared" si="80"/>
        <v>0.25</v>
      </c>
      <c r="BD92" s="174" t="str">
        <f t="shared" si="58"/>
        <v/>
      </c>
      <c r="BE92" s="201">
        <f t="shared" si="59"/>
        <v>0.25</v>
      </c>
      <c r="BF92" s="174" t="str">
        <f t="shared" si="60"/>
        <v/>
      </c>
      <c r="BG92" s="186">
        <f t="shared" si="61"/>
        <v>0.25</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37.5" x14ac:dyDescent="0.3">
      <c r="A93" s="221"/>
      <c r="B93" s="222"/>
      <c r="C93" s="214">
        <v>82</v>
      </c>
      <c r="D93" s="655" t="s">
        <v>3509</v>
      </c>
      <c r="E93" s="18" t="s">
        <v>3508</v>
      </c>
      <c r="F93" s="17"/>
      <c r="G93" s="134">
        <v>44197</v>
      </c>
      <c r="H93" s="135">
        <v>44211</v>
      </c>
      <c r="I93" s="141" t="s">
        <v>0</v>
      </c>
      <c r="J93" s="25"/>
      <c r="K93" s="145"/>
      <c r="L93" s="28"/>
      <c r="M93" s="395">
        <v>44211</v>
      </c>
      <c r="N93" s="158">
        <f t="shared" si="63"/>
        <v>11</v>
      </c>
      <c r="O93" s="27" t="s">
        <v>0</v>
      </c>
      <c r="P93" s="27"/>
      <c r="Q93" s="27"/>
      <c r="R93" s="27"/>
      <c r="S93" s="27"/>
      <c r="T93" s="28"/>
      <c r="U93" s="29"/>
      <c r="V93" s="32">
        <v>0.25</v>
      </c>
      <c r="W93" s="318">
        <v>0.25</v>
      </c>
      <c r="X93" s="319"/>
      <c r="Y93" s="160">
        <f t="shared" si="49"/>
        <v>0.5</v>
      </c>
      <c r="Z93" s="159">
        <f t="shared" si="64"/>
        <v>7.5</v>
      </c>
      <c r="AA93" s="327"/>
      <c r="AB93" s="400">
        <f t="shared" si="73"/>
        <v>-30</v>
      </c>
      <c r="AC93" s="371"/>
      <c r="AD93" s="226" t="str">
        <f t="shared" si="50"/>
        <v/>
      </c>
      <c r="AE93" s="368">
        <f t="shared" si="65"/>
        <v>-22.5</v>
      </c>
      <c r="AF93" s="339"/>
      <c r="AG93" s="338"/>
      <c r="AH93" s="336"/>
      <c r="AI93" s="161">
        <f t="shared" si="66"/>
        <v>0</v>
      </c>
      <c r="AJ93" s="162">
        <f t="shared" si="51"/>
        <v>7.5</v>
      </c>
      <c r="AK93" s="163">
        <f t="shared" si="67"/>
        <v>7.5</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f t="shared" si="52"/>
        <v>11</v>
      </c>
      <c r="AX93" s="165" t="str">
        <f t="shared" si="53"/>
        <v/>
      </c>
      <c r="AY93" s="193">
        <f t="shared" si="54"/>
        <v>11</v>
      </c>
      <c r="AZ93" s="183" t="str">
        <f t="shared" si="55"/>
        <v/>
      </c>
      <c r="BA93" s="173">
        <f t="shared" si="56"/>
        <v>0.25</v>
      </c>
      <c r="BB93" s="174" t="str">
        <f t="shared" si="57"/>
        <v/>
      </c>
      <c r="BC93" s="186">
        <f t="shared" si="80"/>
        <v>0.25</v>
      </c>
      <c r="BD93" s="174" t="str">
        <f t="shared" si="58"/>
        <v/>
      </c>
      <c r="BE93" s="201">
        <f t="shared" si="59"/>
        <v>0.25</v>
      </c>
      <c r="BF93" s="174" t="str">
        <f t="shared" si="60"/>
        <v/>
      </c>
      <c r="BG93" s="186">
        <f t="shared" si="61"/>
        <v>0.25</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40.5" customHeight="1" x14ac:dyDescent="0.3">
      <c r="A94" s="221"/>
      <c r="B94" s="222"/>
      <c r="C94" s="214">
        <v>83</v>
      </c>
      <c r="D94" s="640" t="s">
        <v>3510</v>
      </c>
      <c r="E94" s="16" t="s">
        <v>46</v>
      </c>
      <c r="F94" s="17"/>
      <c r="G94" s="134">
        <v>44215</v>
      </c>
      <c r="H94" s="135">
        <v>44231</v>
      </c>
      <c r="I94" s="141"/>
      <c r="J94" s="25"/>
      <c r="K94" s="145"/>
      <c r="L94" s="28"/>
      <c r="M94" s="395">
        <v>44231</v>
      </c>
      <c r="N94" s="158">
        <f t="shared" si="63"/>
        <v>13</v>
      </c>
      <c r="O94" s="27"/>
      <c r="P94" s="27"/>
      <c r="Q94" s="27"/>
      <c r="R94" s="27" t="s">
        <v>0</v>
      </c>
      <c r="S94" s="27"/>
      <c r="T94" s="28"/>
      <c r="U94" s="29"/>
      <c r="V94" s="32">
        <v>0.25</v>
      </c>
      <c r="W94" s="318"/>
      <c r="X94" s="319"/>
      <c r="Y94" s="160">
        <f t="shared" si="49"/>
        <v>0.25</v>
      </c>
      <c r="Z94" s="159">
        <f t="shared" si="64"/>
        <v>2.5</v>
      </c>
      <c r="AA94" s="327"/>
      <c r="AB94" s="400">
        <f t="shared" si="73"/>
        <v>-30</v>
      </c>
      <c r="AC94" s="371"/>
      <c r="AD94" s="226" t="str">
        <f t="shared" si="50"/>
        <v/>
      </c>
      <c r="AE94" s="368">
        <f t="shared" si="65"/>
        <v>-27.5</v>
      </c>
      <c r="AF94" s="339"/>
      <c r="AG94" s="338"/>
      <c r="AH94" s="336"/>
      <c r="AI94" s="161">
        <f t="shared" si="66"/>
        <v>0</v>
      </c>
      <c r="AJ94" s="162">
        <f t="shared" si="51"/>
        <v>2.5</v>
      </c>
      <c r="AK94" s="163">
        <f t="shared" si="67"/>
        <v>2.5</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f t="shared" si="52"/>
        <v>13</v>
      </c>
      <c r="AX94" s="165" t="str">
        <f t="shared" si="53"/>
        <v/>
      </c>
      <c r="AY94" s="193">
        <f t="shared" si="54"/>
        <v>13</v>
      </c>
      <c r="AZ94" s="183" t="str">
        <f t="shared" si="55"/>
        <v/>
      </c>
      <c r="BA94" s="173">
        <f t="shared" si="56"/>
        <v>0.25</v>
      </c>
      <c r="BB94" s="174" t="str">
        <f t="shared" si="57"/>
        <v/>
      </c>
      <c r="BC94" s="186">
        <f t="shared" si="80"/>
        <v>0.25</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649" t="s">
        <v>3516</v>
      </c>
      <c r="E95" s="16" t="s">
        <v>46</v>
      </c>
      <c r="F95" s="17"/>
      <c r="G95" s="134">
        <v>44215</v>
      </c>
      <c r="H95" s="135">
        <v>44231</v>
      </c>
      <c r="I95" s="141"/>
      <c r="J95" s="25"/>
      <c r="K95" s="145"/>
      <c r="L95" s="28"/>
      <c r="M95" s="395">
        <v>44231</v>
      </c>
      <c r="N95" s="158">
        <f t="shared" si="63"/>
        <v>13</v>
      </c>
      <c r="O95" s="27"/>
      <c r="P95" s="27"/>
      <c r="Q95" s="27"/>
      <c r="R95" s="27" t="s">
        <v>0</v>
      </c>
      <c r="S95" s="27"/>
      <c r="T95" s="28"/>
      <c r="U95" s="29"/>
      <c r="V95" s="32">
        <v>0.25</v>
      </c>
      <c r="W95" s="318"/>
      <c r="X95" s="319"/>
      <c r="Y95" s="160">
        <f t="shared" si="49"/>
        <v>0.25</v>
      </c>
      <c r="Z95" s="159">
        <f t="shared" si="64"/>
        <v>2.5</v>
      </c>
      <c r="AA95" s="327"/>
      <c r="AB95" s="400">
        <f t="shared" si="73"/>
        <v>-30</v>
      </c>
      <c r="AC95" s="371"/>
      <c r="AD95" s="226" t="str">
        <f t="shared" si="50"/>
        <v/>
      </c>
      <c r="AE95" s="368">
        <f t="shared" si="65"/>
        <v>-27.5</v>
      </c>
      <c r="AF95" s="339"/>
      <c r="AG95" s="338"/>
      <c r="AH95" s="336"/>
      <c r="AI95" s="161">
        <f t="shared" si="66"/>
        <v>0</v>
      </c>
      <c r="AJ95" s="162">
        <f t="shared" si="51"/>
        <v>2.5</v>
      </c>
      <c r="AK95" s="163">
        <f t="shared" si="67"/>
        <v>2.5</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f t="shared" si="52"/>
        <v>13</v>
      </c>
      <c r="AX95" s="165" t="str">
        <f t="shared" si="53"/>
        <v/>
      </c>
      <c r="AY95" s="193">
        <f t="shared" si="54"/>
        <v>13</v>
      </c>
      <c r="AZ95" s="183" t="str">
        <f t="shared" si="55"/>
        <v/>
      </c>
      <c r="BA95" s="173">
        <f t="shared" si="56"/>
        <v>0.25</v>
      </c>
      <c r="BB95" s="174" t="str">
        <f t="shared" si="57"/>
        <v/>
      </c>
      <c r="BC95" s="186">
        <f t="shared" si="80"/>
        <v>0.25</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649" t="s">
        <v>3515</v>
      </c>
      <c r="E96" s="16" t="s">
        <v>46</v>
      </c>
      <c r="F96" s="17"/>
      <c r="G96" s="134">
        <v>44215</v>
      </c>
      <c r="H96" s="135">
        <v>44231</v>
      </c>
      <c r="I96" s="141"/>
      <c r="J96" s="25"/>
      <c r="K96" s="145"/>
      <c r="L96" s="28"/>
      <c r="M96" s="395">
        <v>44231</v>
      </c>
      <c r="N96" s="158">
        <f t="shared" si="63"/>
        <v>13</v>
      </c>
      <c r="O96" s="27"/>
      <c r="P96" s="27"/>
      <c r="Q96" s="27"/>
      <c r="R96" s="27" t="s">
        <v>0</v>
      </c>
      <c r="S96" s="27"/>
      <c r="T96" s="28"/>
      <c r="U96" s="29"/>
      <c r="V96" s="32">
        <v>0.25</v>
      </c>
      <c r="W96" s="318"/>
      <c r="X96" s="319"/>
      <c r="Y96" s="160">
        <f t="shared" si="49"/>
        <v>0.25</v>
      </c>
      <c r="Z96" s="159">
        <f t="shared" si="64"/>
        <v>2.5</v>
      </c>
      <c r="AA96" s="327"/>
      <c r="AB96" s="400">
        <f t="shared" si="73"/>
        <v>-30</v>
      </c>
      <c r="AC96" s="371"/>
      <c r="AD96" s="226" t="str">
        <f t="shared" si="50"/>
        <v/>
      </c>
      <c r="AE96" s="368">
        <f t="shared" si="65"/>
        <v>-27.5</v>
      </c>
      <c r="AF96" s="339"/>
      <c r="AG96" s="338"/>
      <c r="AH96" s="336"/>
      <c r="AI96" s="161">
        <f t="shared" si="66"/>
        <v>0</v>
      </c>
      <c r="AJ96" s="162">
        <f t="shared" si="51"/>
        <v>2.5</v>
      </c>
      <c r="AK96" s="163">
        <f t="shared" si="67"/>
        <v>2.5</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f t="shared" si="52"/>
        <v>13</v>
      </c>
      <c r="AX96" s="165" t="str">
        <f t="shared" si="53"/>
        <v/>
      </c>
      <c r="AY96" s="193">
        <f t="shared" si="54"/>
        <v>13</v>
      </c>
      <c r="AZ96" s="183" t="str">
        <f t="shared" si="55"/>
        <v/>
      </c>
      <c r="BA96" s="173">
        <f t="shared" si="56"/>
        <v>0.25</v>
      </c>
      <c r="BB96" s="174" t="str">
        <f t="shared" si="57"/>
        <v/>
      </c>
      <c r="BC96" s="186">
        <f t="shared" si="80"/>
        <v>0.25</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650" t="s">
        <v>3514</v>
      </c>
      <c r="E97" s="18" t="s">
        <v>46</v>
      </c>
      <c r="F97" s="17"/>
      <c r="G97" s="134">
        <v>44215</v>
      </c>
      <c r="H97" s="135">
        <v>44231</v>
      </c>
      <c r="I97" s="141"/>
      <c r="J97" s="25"/>
      <c r="K97" s="145"/>
      <c r="L97" s="28"/>
      <c r="M97" s="395">
        <v>44231</v>
      </c>
      <c r="N97" s="158">
        <f t="shared" si="63"/>
        <v>13</v>
      </c>
      <c r="O97" s="27"/>
      <c r="P97" s="27"/>
      <c r="Q97" s="27"/>
      <c r="R97" s="27" t="s">
        <v>0</v>
      </c>
      <c r="S97" s="27"/>
      <c r="T97" s="28"/>
      <c r="U97" s="29"/>
      <c r="V97" s="32">
        <v>0.25</v>
      </c>
      <c r="W97" s="318"/>
      <c r="X97" s="319"/>
      <c r="Y97" s="160">
        <f t="shared" si="49"/>
        <v>0.25</v>
      </c>
      <c r="Z97" s="159">
        <f t="shared" si="64"/>
        <v>2.5</v>
      </c>
      <c r="AA97" s="327"/>
      <c r="AB97" s="400">
        <f t="shared" si="73"/>
        <v>-30</v>
      </c>
      <c r="AC97" s="371"/>
      <c r="AD97" s="226" t="str">
        <f t="shared" si="50"/>
        <v/>
      </c>
      <c r="AE97" s="368">
        <f t="shared" si="65"/>
        <v>-27.5</v>
      </c>
      <c r="AF97" s="339"/>
      <c r="AG97" s="338"/>
      <c r="AH97" s="336"/>
      <c r="AI97" s="161">
        <f t="shared" si="66"/>
        <v>0</v>
      </c>
      <c r="AJ97" s="162">
        <f t="shared" si="51"/>
        <v>2.5</v>
      </c>
      <c r="AK97" s="163">
        <f t="shared" si="67"/>
        <v>2.5</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f t="shared" si="52"/>
        <v>13</v>
      </c>
      <c r="AX97" s="165" t="str">
        <f t="shared" si="53"/>
        <v/>
      </c>
      <c r="AY97" s="193">
        <f t="shared" si="54"/>
        <v>13</v>
      </c>
      <c r="AZ97" s="183" t="str">
        <f t="shared" si="55"/>
        <v/>
      </c>
      <c r="BA97" s="173">
        <f t="shared" si="56"/>
        <v>0.25</v>
      </c>
      <c r="BB97" s="174" t="str">
        <f t="shared" si="57"/>
        <v/>
      </c>
      <c r="BC97" s="186">
        <f t="shared" si="80"/>
        <v>0.25</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649" t="s">
        <v>3513</v>
      </c>
      <c r="E98" s="16" t="s">
        <v>46</v>
      </c>
      <c r="F98" s="17"/>
      <c r="G98" s="134">
        <v>44215</v>
      </c>
      <c r="H98" s="135">
        <v>44231</v>
      </c>
      <c r="I98" s="143"/>
      <c r="J98" s="80"/>
      <c r="K98" s="147"/>
      <c r="L98" s="30"/>
      <c r="M98" s="395">
        <v>44231</v>
      </c>
      <c r="N98" s="158">
        <f t="shared" si="63"/>
        <v>13</v>
      </c>
      <c r="O98" s="27"/>
      <c r="P98" s="27"/>
      <c r="Q98" s="27"/>
      <c r="R98" s="27" t="s">
        <v>0</v>
      </c>
      <c r="S98" s="27"/>
      <c r="T98" s="28"/>
      <c r="U98" s="29"/>
      <c r="V98" s="32">
        <v>0.25</v>
      </c>
      <c r="W98" s="318"/>
      <c r="X98" s="319"/>
      <c r="Y98" s="160">
        <f t="shared" si="49"/>
        <v>0.25</v>
      </c>
      <c r="Z98" s="159">
        <f t="shared" si="64"/>
        <v>2.5</v>
      </c>
      <c r="AA98" s="327"/>
      <c r="AB98" s="400">
        <f t="shared" si="73"/>
        <v>-30</v>
      </c>
      <c r="AC98" s="371"/>
      <c r="AD98" s="226" t="str">
        <f t="shared" si="50"/>
        <v/>
      </c>
      <c r="AE98" s="368">
        <f t="shared" si="65"/>
        <v>-27.5</v>
      </c>
      <c r="AF98" s="339"/>
      <c r="AG98" s="338"/>
      <c r="AH98" s="336"/>
      <c r="AI98" s="161">
        <f t="shared" si="66"/>
        <v>0</v>
      </c>
      <c r="AJ98" s="162">
        <f t="shared" si="51"/>
        <v>2.5</v>
      </c>
      <c r="AK98" s="163">
        <f t="shared" si="67"/>
        <v>2.5</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f t="shared" si="52"/>
        <v>13</v>
      </c>
      <c r="AX98" s="165" t="str">
        <f t="shared" si="53"/>
        <v/>
      </c>
      <c r="AY98" s="193">
        <f t="shared" si="54"/>
        <v>13</v>
      </c>
      <c r="AZ98" s="183" t="str">
        <f t="shared" si="55"/>
        <v/>
      </c>
      <c r="BA98" s="173">
        <f t="shared" si="56"/>
        <v>0.25</v>
      </c>
      <c r="BB98" s="174" t="str">
        <f t="shared" si="57"/>
        <v/>
      </c>
      <c r="BC98" s="186">
        <f t="shared" si="80"/>
        <v>0.25</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649" t="s">
        <v>3512</v>
      </c>
      <c r="E99" s="16" t="s">
        <v>46</v>
      </c>
      <c r="F99" s="17"/>
      <c r="G99" s="134">
        <v>44215</v>
      </c>
      <c r="H99" s="135">
        <v>44231</v>
      </c>
      <c r="I99" s="141"/>
      <c r="J99" s="25"/>
      <c r="K99" s="145"/>
      <c r="L99" s="28"/>
      <c r="M99" s="395">
        <v>44231</v>
      </c>
      <c r="N99" s="158">
        <f t="shared" si="63"/>
        <v>13</v>
      </c>
      <c r="O99" s="27"/>
      <c r="P99" s="27"/>
      <c r="Q99" s="27"/>
      <c r="R99" s="27" t="s">
        <v>0</v>
      </c>
      <c r="S99" s="27"/>
      <c r="T99" s="28"/>
      <c r="U99" s="29"/>
      <c r="V99" s="32">
        <v>0.25</v>
      </c>
      <c r="W99" s="318"/>
      <c r="X99" s="319"/>
      <c r="Y99" s="160">
        <f t="shared" si="49"/>
        <v>0.25</v>
      </c>
      <c r="Z99" s="159">
        <f t="shared" si="64"/>
        <v>2.5</v>
      </c>
      <c r="AA99" s="327"/>
      <c r="AB99" s="400">
        <f t="shared" si="73"/>
        <v>-30</v>
      </c>
      <c r="AC99" s="371"/>
      <c r="AD99" s="226" t="str">
        <f t="shared" si="50"/>
        <v/>
      </c>
      <c r="AE99" s="368">
        <f t="shared" si="65"/>
        <v>-27.5</v>
      </c>
      <c r="AF99" s="339"/>
      <c r="AG99" s="338"/>
      <c r="AH99" s="336"/>
      <c r="AI99" s="161">
        <f t="shared" si="66"/>
        <v>0</v>
      </c>
      <c r="AJ99" s="162">
        <f t="shared" si="51"/>
        <v>2.5</v>
      </c>
      <c r="AK99" s="163">
        <f t="shared" si="67"/>
        <v>2.5</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f t="shared" si="52"/>
        <v>13</v>
      </c>
      <c r="AX99" s="165" t="str">
        <f t="shared" si="53"/>
        <v/>
      </c>
      <c r="AY99" s="193">
        <f t="shared" si="54"/>
        <v>13</v>
      </c>
      <c r="AZ99" s="183" t="str">
        <f t="shared" si="55"/>
        <v/>
      </c>
      <c r="BA99" s="173">
        <f t="shared" si="56"/>
        <v>0.25</v>
      </c>
      <c r="BB99" s="174" t="str">
        <f t="shared" si="57"/>
        <v/>
      </c>
      <c r="BC99" s="186">
        <f t="shared" si="80"/>
        <v>0.25</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649" t="s">
        <v>3511</v>
      </c>
      <c r="E100" s="16" t="s">
        <v>46</v>
      </c>
      <c r="F100" s="17"/>
      <c r="G100" s="134">
        <v>44215</v>
      </c>
      <c r="H100" s="135">
        <v>44231</v>
      </c>
      <c r="I100" s="141"/>
      <c r="J100" s="25"/>
      <c r="K100" s="145"/>
      <c r="L100" s="28"/>
      <c r="M100" s="395">
        <v>44231</v>
      </c>
      <c r="N100" s="158">
        <f t="shared" si="63"/>
        <v>13</v>
      </c>
      <c r="O100" s="27"/>
      <c r="P100" s="27"/>
      <c r="Q100" s="27"/>
      <c r="R100" s="27" t="s">
        <v>0</v>
      </c>
      <c r="S100" s="27"/>
      <c r="T100" s="28"/>
      <c r="U100" s="29"/>
      <c r="V100" s="32">
        <v>0.25</v>
      </c>
      <c r="W100" s="318"/>
      <c r="X100" s="319"/>
      <c r="Y100" s="160">
        <f t="shared" si="49"/>
        <v>0.25</v>
      </c>
      <c r="Z100" s="159">
        <f t="shared" si="64"/>
        <v>2.5</v>
      </c>
      <c r="AA100" s="327"/>
      <c r="AB100" s="400">
        <f t="shared" si="73"/>
        <v>-30</v>
      </c>
      <c r="AC100" s="371"/>
      <c r="AD100" s="226" t="str">
        <f t="shared" si="50"/>
        <v/>
      </c>
      <c r="AE100" s="368">
        <f t="shared" si="65"/>
        <v>-27.5</v>
      </c>
      <c r="AF100" s="339"/>
      <c r="AG100" s="338"/>
      <c r="AH100" s="336"/>
      <c r="AI100" s="161">
        <f t="shared" si="66"/>
        <v>0</v>
      </c>
      <c r="AJ100" s="162">
        <f t="shared" si="51"/>
        <v>2.5</v>
      </c>
      <c r="AK100" s="163">
        <f t="shared" si="67"/>
        <v>2.5</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f t="shared" si="52"/>
        <v>13</v>
      </c>
      <c r="AX100" s="165" t="str">
        <f t="shared" si="53"/>
        <v/>
      </c>
      <c r="AY100" s="193">
        <f t="shared" si="54"/>
        <v>13</v>
      </c>
      <c r="AZ100" s="183" t="str">
        <f t="shared" si="55"/>
        <v/>
      </c>
      <c r="BA100" s="173">
        <f t="shared" si="56"/>
        <v>0.25</v>
      </c>
      <c r="BB100" s="174" t="str">
        <f t="shared" si="57"/>
        <v/>
      </c>
      <c r="BC100" s="186">
        <f t="shared" si="80"/>
        <v>0.25</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40.5" customHeight="1" x14ac:dyDescent="0.3">
      <c r="A101" s="221"/>
      <c r="B101" s="222"/>
      <c r="C101" s="214">
        <v>90</v>
      </c>
      <c r="D101" s="643" t="s">
        <v>3510</v>
      </c>
      <c r="E101" s="18" t="s">
        <v>3505</v>
      </c>
      <c r="F101" s="17"/>
      <c r="G101" s="134">
        <v>44215</v>
      </c>
      <c r="H101" s="135">
        <v>44231</v>
      </c>
      <c r="I101" s="141"/>
      <c r="J101" s="25"/>
      <c r="K101" s="145"/>
      <c r="L101" s="28"/>
      <c r="M101" s="395">
        <v>44231</v>
      </c>
      <c r="N101" s="158">
        <f t="shared" si="63"/>
        <v>13</v>
      </c>
      <c r="O101" s="27"/>
      <c r="P101" s="27"/>
      <c r="Q101" s="27"/>
      <c r="R101" s="27" t="s">
        <v>0</v>
      </c>
      <c r="S101" s="27"/>
      <c r="T101" s="28"/>
      <c r="U101" s="29"/>
      <c r="V101" s="32">
        <v>0.25</v>
      </c>
      <c r="W101" s="318"/>
      <c r="X101" s="319"/>
      <c r="Y101" s="160">
        <f t="shared" si="49"/>
        <v>0.25</v>
      </c>
      <c r="Z101" s="159">
        <f t="shared" si="64"/>
        <v>2.5</v>
      </c>
      <c r="AA101" s="327"/>
      <c r="AB101" s="400">
        <f t="shared" si="73"/>
        <v>-30</v>
      </c>
      <c r="AC101" s="371"/>
      <c r="AD101" s="226" t="str">
        <f t="shared" si="50"/>
        <v/>
      </c>
      <c r="AE101" s="368">
        <f t="shared" si="65"/>
        <v>-27.5</v>
      </c>
      <c r="AF101" s="339"/>
      <c r="AG101" s="338"/>
      <c r="AH101" s="336"/>
      <c r="AI101" s="161">
        <f t="shared" si="66"/>
        <v>0</v>
      </c>
      <c r="AJ101" s="162">
        <f t="shared" si="51"/>
        <v>2.5</v>
      </c>
      <c r="AK101" s="163">
        <f t="shared" si="67"/>
        <v>2.5</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f t="shared" si="52"/>
        <v>13</v>
      </c>
      <c r="AX101" s="165" t="str">
        <f t="shared" si="53"/>
        <v/>
      </c>
      <c r="AY101" s="193">
        <f t="shared" si="54"/>
        <v>13</v>
      </c>
      <c r="AZ101" s="183" t="str">
        <f t="shared" si="55"/>
        <v/>
      </c>
      <c r="BA101" s="173">
        <f t="shared" si="56"/>
        <v>0.25</v>
      </c>
      <c r="BB101" s="174" t="str">
        <f t="shared" si="57"/>
        <v/>
      </c>
      <c r="BC101" s="186">
        <f t="shared" si="80"/>
        <v>0.25</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651" t="s">
        <v>3516</v>
      </c>
      <c r="E102" s="16" t="s">
        <v>3505</v>
      </c>
      <c r="F102" s="17"/>
      <c r="G102" s="134">
        <v>44215</v>
      </c>
      <c r="H102" s="135">
        <v>44231</v>
      </c>
      <c r="I102" s="141"/>
      <c r="J102" s="25"/>
      <c r="K102" s="145"/>
      <c r="L102" s="28"/>
      <c r="M102" s="395">
        <v>44231</v>
      </c>
      <c r="N102" s="158">
        <f t="shared" si="63"/>
        <v>13</v>
      </c>
      <c r="O102" s="27"/>
      <c r="P102" s="27"/>
      <c r="Q102" s="27"/>
      <c r="R102" s="27" t="s">
        <v>0</v>
      </c>
      <c r="S102" s="27"/>
      <c r="T102" s="28"/>
      <c r="U102" s="29"/>
      <c r="V102" s="32">
        <v>0.25</v>
      </c>
      <c r="W102" s="318"/>
      <c r="X102" s="319"/>
      <c r="Y102" s="160">
        <f t="shared" si="49"/>
        <v>0.25</v>
      </c>
      <c r="Z102" s="159">
        <f t="shared" si="64"/>
        <v>2.5</v>
      </c>
      <c r="AA102" s="327"/>
      <c r="AB102" s="400">
        <f t="shared" si="73"/>
        <v>-30</v>
      </c>
      <c r="AC102" s="371"/>
      <c r="AD102" s="226" t="str">
        <f t="shared" si="50"/>
        <v/>
      </c>
      <c r="AE102" s="368">
        <f t="shared" si="65"/>
        <v>-27.5</v>
      </c>
      <c r="AF102" s="339"/>
      <c r="AG102" s="338"/>
      <c r="AH102" s="336"/>
      <c r="AI102" s="161">
        <f t="shared" si="66"/>
        <v>0</v>
      </c>
      <c r="AJ102" s="162">
        <f t="shared" si="51"/>
        <v>2.5</v>
      </c>
      <c r="AK102" s="163">
        <f t="shared" si="67"/>
        <v>2.5</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f t="shared" si="52"/>
        <v>13</v>
      </c>
      <c r="AX102" s="165" t="str">
        <f t="shared" si="53"/>
        <v/>
      </c>
      <c r="AY102" s="193">
        <f t="shared" si="54"/>
        <v>13</v>
      </c>
      <c r="AZ102" s="183" t="str">
        <f t="shared" si="55"/>
        <v/>
      </c>
      <c r="BA102" s="173">
        <f t="shared" si="56"/>
        <v>0.25</v>
      </c>
      <c r="BB102" s="174" t="str">
        <f t="shared" si="57"/>
        <v/>
      </c>
      <c r="BC102" s="186">
        <f t="shared" si="80"/>
        <v>0.25</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651" t="s">
        <v>3515</v>
      </c>
      <c r="E103" s="16" t="s">
        <v>3505</v>
      </c>
      <c r="F103" s="17"/>
      <c r="G103" s="134">
        <v>44215</v>
      </c>
      <c r="H103" s="135">
        <v>44231</v>
      </c>
      <c r="I103" s="141"/>
      <c r="J103" s="25"/>
      <c r="K103" s="145"/>
      <c r="L103" s="28"/>
      <c r="M103" s="395">
        <v>44231</v>
      </c>
      <c r="N103" s="158">
        <f t="shared" si="63"/>
        <v>13</v>
      </c>
      <c r="O103" s="27"/>
      <c r="P103" s="27"/>
      <c r="Q103" s="27"/>
      <c r="R103" s="27" t="s">
        <v>0</v>
      </c>
      <c r="S103" s="27"/>
      <c r="T103" s="28"/>
      <c r="U103" s="29"/>
      <c r="V103" s="32">
        <v>0.25</v>
      </c>
      <c r="W103" s="318"/>
      <c r="X103" s="319"/>
      <c r="Y103" s="160">
        <f t="shared" si="49"/>
        <v>0.25</v>
      </c>
      <c r="Z103" s="159">
        <f t="shared" si="64"/>
        <v>2.5</v>
      </c>
      <c r="AA103" s="327"/>
      <c r="AB103" s="400">
        <f t="shared" si="73"/>
        <v>-30</v>
      </c>
      <c r="AC103" s="371"/>
      <c r="AD103" s="226" t="str">
        <f t="shared" si="50"/>
        <v/>
      </c>
      <c r="AE103" s="368">
        <f t="shared" si="65"/>
        <v>-27.5</v>
      </c>
      <c r="AF103" s="339"/>
      <c r="AG103" s="338"/>
      <c r="AH103" s="336"/>
      <c r="AI103" s="161">
        <f t="shared" si="66"/>
        <v>0</v>
      </c>
      <c r="AJ103" s="162">
        <f t="shared" si="51"/>
        <v>2.5</v>
      </c>
      <c r="AK103" s="163">
        <f t="shared" si="67"/>
        <v>2.5</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f t="shared" si="52"/>
        <v>13</v>
      </c>
      <c r="AX103" s="165" t="str">
        <f t="shared" si="53"/>
        <v/>
      </c>
      <c r="AY103" s="193">
        <f t="shared" si="54"/>
        <v>13</v>
      </c>
      <c r="AZ103" s="183" t="str">
        <f t="shared" si="55"/>
        <v/>
      </c>
      <c r="BA103" s="173">
        <f t="shared" si="56"/>
        <v>0.25</v>
      </c>
      <c r="BB103" s="174" t="str">
        <f t="shared" si="57"/>
        <v/>
      </c>
      <c r="BC103" s="186">
        <f t="shared" si="80"/>
        <v>0.25</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652" t="s">
        <v>3514</v>
      </c>
      <c r="E104" s="16" t="s">
        <v>3505</v>
      </c>
      <c r="F104" s="17"/>
      <c r="G104" s="134">
        <v>44215</v>
      </c>
      <c r="H104" s="135">
        <v>44231</v>
      </c>
      <c r="I104" s="141"/>
      <c r="J104" s="25"/>
      <c r="K104" s="145"/>
      <c r="L104" s="28"/>
      <c r="M104" s="395">
        <v>44231</v>
      </c>
      <c r="N104" s="158">
        <f t="shared" si="63"/>
        <v>13</v>
      </c>
      <c r="O104" s="27"/>
      <c r="P104" s="27"/>
      <c r="Q104" s="27"/>
      <c r="R104" s="27" t="s">
        <v>0</v>
      </c>
      <c r="S104" s="27"/>
      <c r="T104" s="28"/>
      <c r="U104" s="29"/>
      <c r="V104" s="32">
        <v>0.25</v>
      </c>
      <c r="W104" s="318"/>
      <c r="X104" s="319"/>
      <c r="Y104" s="160">
        <f t="shared" si="49"/>
        <v>0.25</v>
      </c>
      <c r="Z104" s="159">
        <f t="shared" si="64"/>
        <v>2.5</v>
      </c>
      <c r="AA104" s="327"/>
      <c r="AB104" s="400">
        <f t="shared" si="73"/>
        <v>-30</v>
      </c>
      <c r="AC104" s="371"/>
      <c r="AD104" s="226" t="str">
        <f t="shared" si="50"/>
        <v/>
      </c>
      <c r="AE104" s="368">
        <f t="shared" si="65"/>
        <v>-27.5</v>
      </c>
      <c r="AF104" s="339"/>
      <c r="AG104" s="338"/>
      <c r="AH104" s="336"/>
      <c r="AI104" s="161">
        <f t="shared" si="66"/>
        <v>0</v>
      </c>
      <c r="AJ104" s="162">
        <f t="shared" si="51"/>
        <v>2.5</v>
      </c>
      <c r="AK104" s="163">
        <f t="shared" si="67"/>
        <v>2.5</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f t="shared" si="52"/>
        <v>13</v>
      </c>
      <c r="AX104" s="165" t="str">
        <f t="shared" si="53"/>
        <v/>
      </c>
      <c r="AY104" s="193">
        <f t="shared" si="54"/>
        <v>13</v>
      </c>
      <c r="AZ104" s="183" t="str">
        <f t="shared" si="55"/>
        <v/>
      </c>
      <c r="BA104" s="173">
        <f t="shared" si="56"/>
        <v>0.25</v>
      </c>
      <c r="BB104" s="174" t="str">
        <f t="shared" si="57"/>
        <v/>
      </c>
      <c r="BC104" s="186">
        <f t="shared" si="80"/>
        <v>0.25</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651" t="s">
        <v>3513</v>
      </c>
      <c r="E105" s="18" t="s">
        <v>3505</v>
      </c>
      <c r="F105" s="17"/>
      <c r="G105" s="134">
        <v>44215</v>
      </c>
      <c r="H105" s="135">
        <v>44231</v>
      </c>
      <c r="I105" s="141"/>
      <c r="J105" s="25"/>
      <c r="K105" s="145"/>
      <c r="L105" s="28"/>
      <c r="M105" s="395">
        <v>44231</v>
      </c>
      <c r="N105" s="158">
        <f t="shared" si="63"/>
        <v>13</v>
      </c>
      <c r="O105" s="27"/>
      <c r="P105" s="27"/>
      <c r="Q105" s="27"/>
      <c r="R105" s="27" t="s">
        <v>0</v>
      </c>
      <c r="S105" s="27"/>
      <c r="T105" s="28"/>
      <c r="U105" s="29"/>
      <c r="V105" s="32">
        <v>0.25</v>
      </c>
      <c r="W105" s="318"/>
      <c r="X105" s="319"/>
      <c r="Y105" s="160">
        <f t="shared" si="49"/>
        <v>0.25</v>
      </c>
      <c r="Z105" s="159">
        <f t="shared" si="64"/>
        <v>2.5</v>
      </c>
      <c r="AA105" s="327"/>
      <c r="AB105" s="400">
        <f t="shared" si="73"/>
        <v>-30</v>
      </c>
      <c r="AC105" s="371"/>
      <c r="AD105" s="226" t="str">
        <f t="shared" si="50"/>
        <v/>
      </c>
      <c r="AE105" s="368">
        <f t="shared" si="65"/>
        <v>-27.5</v>
      </c>
      <c r="AF105" s="339"/>
      <c r="AG105" s="338"/>
      <c r="AH105" s="336"/>
      <c r="AI105" s="161">
        <f t="shared" si="66"/>
        <v>0</v>
      </c>
      <c r="AJ105" s="162">
        <f t="shared" si="51"/>
        <v>2.5</v>
      </c>
      <c r="AK105" s="163">
        <f t="shared" si="67"/>
        <v>2.5</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f t="shared" si="52"/>
        <v>13</v>
      </c>
      <c r="AX105" s="165" t="str">
        <f t="shared" si="53"/>
        <v/>
      </c>
      <c r="AY105" s="193">
        <f t="shared" si="54"/>
        <v>13</v>
      </c>
      <c r="AZ105" s="183" t="str">
        <f t="shared" si="55"/>
        <v/>
      </c>
      <c r="BA105" s="173">
        <f t="shared" si="56"/>
        <v>0.25</v>
      </c>
      <c r="BB105" s="174" t="str">
        <f t="shared" si="57"/>
        <v/>
      </c>
      <c r="BC105" s="186">
        <f t="shared" si="80"/>
        <v>0.25</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651" t="s">
        <v>3512</v>
      </c>
      <c r="E106" s="16" t="s">
        <v>3505</v>
      </c>
      <c r="F106" s="17"/>
      <c r="G106" s="134">
        <v>44215</v>
      </c>
      <c r="H106" s="135">
        <v>44231</v>
      </c>
      <c r="I106" s="141"/>
      <c r="J106" s="25"/>
      <c r="K106" s="145"/>
      <c r="L106" s="28"/>
      <c r="M106" s="395">
        <v>44231</v>
      </c>
      <c r="N106" s="158">
        <f t="shared" si="63"/>
        <v>13</v>
      </c>
      <c r="O106" s="27"/>
      <c r="P106" s="27"/>
      <c r="Q106" s="27"/>
      <c r="R106" s="27" t="s">
        <v>0</v>
      </c>
      <c r="S106" s="27"/>
      <c r="T106" s="28"/>
      <c r="U106" s="29"/>
      <c r="V106" s="32">
        <v>0.25</v>
      </c>
      <c r="W106" s="318"/>
      <c r="X106" s="319"/>
      <c r="Y106" s="160">
        <f t="shared" si="49"/>
        <v>0.25</v>
      </c>
      <c r="Z106" s="159">
        <f t="shared" si="64"/>
        <v>2.5</v>
      </c>
      <c r="AA106" s="327"/>
      <c r="AB106" s="400">
        <f t="shared" si="73"/>
        <v>-30</v>
      </c>
      <c r="AC106" s="371"/>
      <c r="AD106" s="226" t="str">
        <f t="shared" si="50"/>
        <v/>
      </c>
      <c r="AE106" s="368">
        <f t="shared" si="65"/>
        <v>-27.5</v>
      </c>
      <c r="AF106" s="339"/>
      <c r="AG106" s="338"/>
      <c r="AH106" s="336"/>
      <c r="AI106" s="161">
        <f t="shared" si="66"/>
        <v>0</v>
      </c>
      <c r="AJ106" s="162">
        <f t="shared" si="51"/>
        <v>2.5</v>
      </c>
      <c r="AK106" s="163">
        <f t="shared" si="67"/>
        <v>2.5</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f t="shared" si="52"/>
        <v>13</v>
      </c>
      <c r="AX106" s="165" t="str">
        <f t="shared" si="53"/>
        <v/>
      </c>
      <c r="AY106" s="193">
        <f t="shared" si="54"/>
        <v>13</v>
      </c>
      <c r="AZ106" s="183" t="str">
        <f t="shared" si="55"/>
        <v/>
      </c>
      <c r="BA106" s="173">
        <f t="shared" si="56"/>
        <v>0.25</v>
      </c>
      <c r="BB106" s="174" t="str">
        <f t="shared" si="57"/>
        <v/>
      </c>
      <c r="BC106" s="186">
        <f t="shared" si="80"/>
        <v>0.25</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651" t="s">
        <v>3511</v>
      </c>
      <c r="E107" s="16" t="s">
        <v>3505</v>
      </c>
      <c r="F107" s="17"/>
      <c r="G107" s="134">
        <v>44215</v>
      </c>
      <c r="H107" s="135">
        <v>44231</v>
      </c>
      <c r="I107" s="141"/>
      <c r="J107" s="25"/>
      <c r="K107" s="145"/>
      <c r="L107" s="28"/>
      <c r="M107" s="395">
        <v>44231</v>
      </c>
      <c r="N107" s="158">
        <f t="shared" si="63"/>
        <v>13</v>
      </c>
      <c r="O107" s="27"/>
      <c r="P107" s="27"/>
      <c r="Q107" s="27"/>
      <c r="R107" s="27" t="s">
        <v>0</v>
      </c>
      <c r="S107" s="27"/>
      <c r="T107" s="28"/>
      <c r="U107" s="29"/>
      <c r="V107" s="32">
        <v>0.25</v>
      </c>
      <c r="W107" s="318"/>
      <c r="X107" s="319"/>
      <c r="Y107" s="160">
        <f t="shared" si="49"/>
        <v>0.25</v>
      </c>
      <c r="Z107" s="159">
        <f t="shared" si="64"/>
        <v>2.5</v>
      </c>
      <c r="AA107" s="327"/>
      <c r="AB107" s="400">
        <f t="shared" si="73"/>
        <v>-30</v>
      </c>
      <c r="AC107" s="371"/>
      <c r="AD107" s="226" t="str">
        <f t="shared" si="50"/>
        <v/>
      </c>
      <c r="AE107" s="368">
        <f t="shared" si="65"/>
        <v>-27.5</v>
      </c>
      <c r="AF107" s="339"/>
      <c r="AG107" s="338"/>
      <c r="AH107" s="336"/>
      <c r="AI107" s="161">
        <f t="shared" si="66"/>
        <v>0</v>
      </c>
      <c r="AJ107" s="162">
        <f t="shared" si="51"/>
        <v>2.5</v>
      </c>
      <c r="AK107" s="163">
        <f t="shared" si="67"/>
        <v>2.5</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f t="shared" si="52"/>
        <v>13</v>
      </c>
      <c r="AX107" s="165" t="str">
        <f t="shared" si="53"/>
        <v/>
      </c>
      <c r="AY107" s="193">
        <f t="shared" si="54"/>
        <v>13</v>
      </c>
      <c r="AZ107" s="183" t="str">
        <f t="shared" si="55"/>
        <v/>
      </c>
      <c r="BA107" s="173">
        <f t="shared" si="56"/>
        <v>0.25</v>
      </c>
      <c r="BB107" s="174" t="str">
        <f t="shared" si="57"/>
        <v/>
      </c>
      <c r="BC107" s="186">
        <f t="shared" si="80"/>
        <v>0.25</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56.25" x14ac:dyDescent="0.3">
      <c r="A108" s="221"/>
      <c r="B108" s="222"/>
      <c r="C108" s="214">
        <v>97</v>
      </c>
      <c r="D108" s="640" t="s">
        <v>3517</v>
      </c>
      <c r="E108" s="16" t="s">
        <v>46</v>
      </c>
      <c r="F108" s="17"/>
      <c r="G108" s="134">
        <v>44215</v>
      </c>
      <c r="H108" s="135">
        <v>44231</v>
      </c>
      <c r="I108" s="141"/>
      <c r="J108" s="25"/>
      <c r="K108" s="145"/>
      <c r="L108" s="28"/>
      <c r="M108" s="395">
        <v>44231</v>
      </c>
      <c r="N108" s="158">
        <f t="shared" si="63"/>
        <v>13</v>
      </c>
      <c r="O108" s="27" t="s">
        <v>0</v>
      </c>
      <c r="P108" s="27"/>
      <c r="Q108" s="27"/>
      <c r="R108" s="27"/>
      <c r="S108" s="27"/>
      <c r="T108" s="28"/>
      <c r="U108" s="29"/>
      <c r="V108" s="32">
        <v>0.25</v>
      </c>
      <c r="W108" s="318">
        <v>0.25</v>
      </c>
      <c r="X108" s="319"/>
      <c r="Y108" s="160">
        <f t="shared" si="49"/>
        <v>0.5</v>
      </c>
      <c r="Z108" s="159">
        <f t="shared" si="64"/>
        <v>7.5</v>
      </c>
      <c r="AA108" s="327"/>
      <c r="AB108" s="400">
        <f t="shared" si="73"/>
        <v>-30</v>
      </c>
      <c r="AC108" s="371"/>
      <c r="AD108" s="226" t="str">
        <f t="shared" si="50"/>
        <v/>
      </c>
      <c r="AE108" s="368">
        <f t="shared" si="65"/>
        <v>-22.5</v>
      </c>
      <c r="AF108" s="339"/>
      <c r="AG108" s="338"/>
      <c r="AH108" s="336"/>
      <c r="AI108" s="161">
        <f t="shared" si="66"/>
        <v>0</v>
      </c>
      <c r="AJ108" s="162">
        <f t="shared" si="51"/>
        <v>7.5</v>
      </c>
      <c r="AK108" s="163">
        <f t="shared" si="67"/>
        <v>7.5</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f t="shared" si="52"/>
        <v>13</v>
      </c>
      <c r="AX108" s="165" t="str">
        <f t="shared" si="53"/>
        <v/>
      </c>
      <c r="AY108" s="193">
        <f t="shared" si="54"/>
        <v>13</v>
      </c>
      <c r="AZ108" s="183" t="str">
        <f t="shared" si="55"/>
        <v/>
      </c>
      <c r="BA108" s="173">
        <f t="shared" si="56"/>
        <v>0.25</v>
      </c>
      <c r="BB108" s="174" t="str">
        <f t="shared" si="57"/>
        <v/>
      </c>
      <c r="BC108" s="186">
        <f t="shared" si="80"/>
        <v>0.25</v>
      </c>
      <c r="BD108" s="174" t="str">
        <f t="shared" si="58"/>
        <v/>
      </c>
      <c r="BE108" s="201">
        <f t="shared" si="59"/>
        <v>0.25</v>
      </c>
      <c r="BF108" s="174" t="str">
        <f t="shared" si="60"/>
        <v/>
      </c>
      <c r="BG108" s="186">
        <f t="shared" si="61"/>
        <v>0.25</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56.25" x14ac:dyDescent="0.3">
      <c r="A109" s="221"/>
      <c r="B109" s="222"/>
      <c r="C109" s="214">
        <v>98</v>
      </c>
      <c r="D109" s="643" t="s">
        <v>3517</v>
      </c>
      <c r="E109" s="16" t="s">
        <v>3505</v>
      </c>
      <c r="F109" s="17"/>
      <c r="G109" s="134">
        <v>44215</v>
      </c>
      <c r="H109" s="135">
        <v>44231</v>
      </c>
      <c r="I109" s="141"/>
      <c r="J109" s="25"/>
      <c r="K109" s="145"/>
      <c r="L109" s="28"/>
      <c r="M109" s="395">
        <v>44231</v>
      </c>
      <c r="N109" s="158">
        <f t="shared" si="63"/>
        <v>13</v>
      </c>
      <c r="O109" s="27"/>
      <c r="P109" s="27"/>
      <c r="Q109" s="27"/>
      <c r="R109" s="27" t="s">
        <v>0</v>
      </c>
      <c r="S109" s="27"/>
      <c r="T109" s="28"/>
      <c r="U109" s="29"/>
      <c r="V109" s="32">
        <v>0.25</v>
      </c>
      <c r="W109" s="318"/>
      <c r="X109" s="319"/>
      <c r="Y109" s="160">
        <f t="shared" si="49"/>
        <v>0.25</v>
      </c>
      <c r="Z109" s="159">
        <f t="shared" si="64"/>
        <v>2.5</v>
      </c>
      <c r="AA109" s="327"/>
      <c r="AB109" s="400">
        <f t="shared" si="73"/>
        <v>-30</v>
      </c>
      <c r="AC109" s="371"/>
      <c r="AD109" s="226" t="str">
        <f t="shared" si="50"/>
        <v/>
      </c>
      <c r="AE109" s="368">
        <f t="shared" si="65"/>
        <v>-27.5</v>
      </c>
      <c r="AF109" s="339"/>
      <c r="AG109" s="338"/>
      <c r="AH109" s="336"/>
      <c r="AI109" s="161">
        <f t="shared" si="66"/>
        <v>0</v>
      </c>
      <c r="AJ109" s="162">
        <f t="shared" si="51"/>
        <v>2.5</v>
      </c>
      <c r="AK109" s="163">
        <f t="shared" si="67"/>
        <v>2.5</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f t="shared" si="52"/>
        <v>13</v>
      </c>
      <c r="AX109" s="165" t="str">
        <f t="shared" si="53"/>
        <v/>
      </c>
      <c r="AY109" s="193">
        <f t="shared" si="54"/>
        <v>13</v>
      </c>
      <c r="AZ109" s="183" t="str">
        <f t="shared" si="55"/>
        <v/>
      </c>
      <c r="BA109" s="173">
        <f t="shared" si="56"/>
        <v>0.25</v>
      </c>
      <c r="BB109" s="174" t="str">
        <f t="shared" si="57"/>
        <v/>
      </c>
      <c r="BC109" s="186">
        <f t="shared" si="80"/>
        <v>0.25</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58.5" customHeight="1" x14ac:dyDescent="0.3">
      <c r="A110" s="221"/>
      <c r="B110" s="222"/>
      <c r="C110" s="213">
        <v>99</v>
      </c>
      <c r="D110" s="656" t="s">
        <v>3518</v>
      </c>
      <c r="E110" s="19" t="s">
        <v>46</v>
      </c>
      <c r="F110" s="17"/>
      <c r="G110" s="138">
        <v>44215</v>
      </c>
      <c r="H110" s="137">
        <v>44231</v>
      </c>
      <c r="I110" s="143"/>
      <c r="J110" s="80"/>
      <c r="K110" s="147"/>
      <c r="L110" s="30"/>
      <c r="M110" s="396">
        <v>44231</v>
      </c>
      <c r="N110" s="158">
        <f t="shared" si="63"/>
        <v>13</v>
      </c>
      <c r="O110" s="27" t="s">
        <v>0</v>
      </c>
      <c r="P110" s="27"/>
      <c r="Q110" s="27"/>
      <c r="R110" s="27"/>
      <c r="S110" s="27"/>
      <c r="T110" s="30"/>
      <c r="U110" s="31"/>
      <c r="V110" s="32">
        <v>0.25</v>
      </c>
      <c r="W110" s="320">
        <v>0.25</v>
      </c>
      <c r="X110" s="318"/>
      <c r="Y110" s="160">
        <f t="shared" si="49"/>
        <v>0.5</v>
      </c>
      <c r="Z110" s="159">
        <f t="shared" si="64"/>
        <v>7.5</v>
      </c>
      <c r="AA110" s="328"/>
      <c r="AB110" s="400">
        <f t="shared" si="73"/>
        <v>-30</v>
      </c>
      <c r="AC110" s="371"/>
      <c r="AD110" s="226" t="str">
        <f t="shared" si="50"/>
        <v/>
      </c>
      <c r="AE110" s="368">
        <f t="shared" si="65"/>
        <v>-22.5</v>
      </c>
      <c r="AF110" s="340"/>
      <c r="AG110" s="341"/>
      <c r="AH110" s="339"/>
      <c r="AI110" s="161">
        <f t="shared" si="66"/>
        <v>0</v>
      </c>
      <c r="AJ110" s="162">
        <f t="shared" si="51"/>
        <v>7.5</v>
      </c>
      <c r="AK110" s="163">
        <f t="shared" si="67"/>
        <v>7.5</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f t="shared" si="52"/>
        <v>13</v>
      </c>
      <c r="AX110" s="165" t="str">
        <f t="shared" si="53"/>
        <v/>
      </c>
      <c r="AY110" s="193">
        <f t="shared" si="54"/>
        <v>13</v>
      </c>
      <c r="AZ110" s="183" t="str">
        <f t="shared" si="55"/>
        <v/>
      </c>
      <c r="BA110" s="173">
        <f t="shared" si="56"/>
        <v>0.25</v>
      </c>
      <c r="BB110" s="174" t="str">
        <f t="shared" si="57"/>
        <v/>
      </c>
      <c r="BC110" s="186">
        <f t="shared" si="80"/>
        <v>0.25</v>
      </c>
      <c r="BD110" s="174" t="str">
        <f t="shared" si="58"/>
        <v/>
      </c>
      <c r="BE110" s="201">
        <f t="shared" si="59"/>
        <v>0.25</v>
      </c>
      <c r="BF110" s="174" t="str">
        <f t="shared" si="60"/>
        <v/>
      </c>
      <c r="BG110" s="186">
        <f t="shared" si="61"/>
        <v>0.25</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56.25" x14ac:dyDescent="0.3">
      <c r="A111" s="221"/>
      <c r="B111" s="222"/>
      <c r="C111" s="214">
        <v>100</v>
      </c>
      <c r="D111" s="640" t="s">
        <v>3519</v>
      </c>
      <c r="E111" s="24" t="s">
        <v>46</v>
      </c>
      <c r="F111" s="17"/>
      <c r="G111" s="134">
        <v>44215</v>
      </c>
      <c r="H111" s="139">
        <v>44230</v>
      </c>
      <c r="I111" s="141"/>
      <c r="J111" s="25"/>
      <c r="K111" s="145"/>
      <c r="L111" s="28"/>
      <c r="M111" s="395">
        <v>44230</v>
      </c>
      <c r="N111" s="158">
        <f t="shared" si="63"/>
        <v>12</v>
      </c>
      <c r="O111" s="27" t="s">
        <v>0</v>
      </c>
      <c r="P111" s="27"/>
      <c r="Q111" s="27"/>
      <c r="R111" s="27"/>
      <c r="S111" s="27"/>
      <c r="T111" s="27"/>
      <c r="U111" s="28"/>
      <c r="V111" s="32">
        <v>0.25</v>
      </c>
      <c r="W111" s="318">
        <v>0.25</v>
      </c>
      <c r="X111" s="318"/>
      <c r="Y111" s="160">
        <f t="shared" si="49"/>
        <v>0.5</v>
      </c>
      <c r="Z111" s="159">
        <f t="shared" si="64"/>
        <v>7.5</v>
      </c>
      <c r="AA111" s="327"/>
      <c r="AB111" s="400">
        <f t="shared" si="73"/>
        <v>-30</v>
      </c>
      <c r="AC111" s="371"/>
      <c r="AD111" s="226" t="str">
        <f t="shared" si="50"/>
        <v/>
      </c>
      <c r="AE111" s="368">
        <f t="shared" si="65"/>
        <v>-22.5</v>
      </c>
      <c r="AF111" s="339"/>
      <c r="AG111" s="342"/>
      <c r="AH111" s="339"/>
      <c r="AI111" s="161">
        <f t="shared" si="66"/>
        <v>0</v>
      </c>
      <c r="AJ111" s="162">
        <f t="shared" si="51"/>
        <v>7.5</v>
      </c>
      <c r="AK111" s="163">
        <f t="shared" si="67"/>
        <v>7.5</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f t="shared" si="52"/>
        <v>12</v>
      </c>
      <c r="AX111" s="165" t="str">
        <f t="shared" si="53"/>
        <v/>
      </c>
      <c r="AY111" s="193">
        <f t="shared" si="54"/>
        <v>12</v>
      </c>
      <c r="AZ111" s="183" t="str">
        <f t="shared" si="55"/>
        <v/>
      </c>
      <c r="BA111" s="173">
        <f t="shared" si="56"/>
        <v>0.25</v>
      </c>
      <c r="BB111" s="174" t="str">
        <f t="shared" si="57"/>
        <v/>
      </c>
      <c r="BC111" s="186">
        <f t="shared" si="80"/>
        <v>0.25</v>
      </c>
      <c r="BD111" s="174" t="str">
        <f t="shared" si="58"/>
        <v/>
      </c>
      <c r="BE111" s="201">
        <f t="shared" si="59"/>
        <v>0.25</v>
      </c>
      <c r="BF111" s="174" t="str">
        <f t="shared" si="60"/>
        <v/>
      </c>
      <c r="BG111" s="186">
        <f t="shared" si="61"/>
        <v>0.25</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56.25" x14ac:dyDescent="0.3">
      <c r="A112" s="219"/>
      <c r="B112" s="220"/>
      <c r="C112" s="213">
        <v>101</v>
      </c>
      <c r="D112" s="657" t="s">
        <v>3520</v>
      </c>
      <c r="E112" s="669" t="s">
        <v>46</v>
      </c>
      <c r="F112" s="34"/>
      <c r="G112" s="131">
        <v>44215</v>
      </c>
      <c r="H112" s="136">
        <v>44231</v>
      </c>
      <c r="I112" s="140"/>
      <c r="J112" s="78"/>
      <c r="K112" s="144"/>
      <c r="L112" s="119"/>
      <c r="M112" s="395">
        <v>44231</v>
      </c>
      <c r="N112" s="158">
        <f t="shared" si="63"/>
        <v>13</v>
      </c>
      <c r="O112" s="321"/>
      <c r="P112" s="315"/>
      <c r="Q112" s="315"/>
      <c r="R112" s="315" t="s">
        <v>0</v>
      </c>
      <c r="S112" s="315"/>
      <c r="T112" s="315"/>
      <c r="U112" s="316"/>
      <c r="V112" s="167">
        <v>0.25</v>
      </c>
      <c r="W112" s="313"/>
      <c r="X112" s="313"/>
      <c r="Y112" s="160">
        <f t="shared" si="49"/>
        <v>0.25</v>
      </c>
      <c r="Z112" s="159">
        <f t="shared" si="64"/>
        <v>2.5</v>
      </c>
      <c r="AA112" s="326"/>
      <c r="AB112" s="400">
        <f t="shared" si="73"/>
        <v>-30</v>
      </c>
      <c r="AC112" s="370"/>
      <c r="AD112" s="226" t="str">
        <f t="shared" si="50"/>
        <v/>
      </c>
      <c r="AE112" s="368">
        <f t="shared" si="65"/>
        <v>-27.5</v>
      </c>
      <c r="AF112" s="331"/>
      <c r="AG112" s="332"/>
      <c r="AH112" s="331"/>
      <c r="AI112" s="161">
        <f t="shared" si="66"/>
        <v>0</v>
      </c>
      <c r="AJ112" s="162">
        <f t="shared" si="51"/>
        <v>2.5</v>
      </c>
      <c r="AK112" s="163">
        <f t="shared" si="67"/>
        <v>2.5</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f t="shared" si="52"/>
        <v>13</v>
      </c>
      <c r="AX112" s="165" t="str">
        <f t="shared" si="53"/>
        <v/>
      </c>
      <c r="AY112" s="193">
        <f t="shared" si="54"/>
        <v>13</v>
      </c>
      <c r="AZ112" s="183" t="str">
        <f t="shared" si="55"/>
        <v/>
      </c>
      <c r="BA112" s="173">
        <f t="shared" si="56"/>
        <v>0.25</v>
      </c>
      <c r="BB112" s="174" t="str">
        <f t="shared" si="57"/>
        <v/>
      </c>
      <c r="BC112" s="186">
        <f t="shared" si="80"/>
        <v>0.25</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56.25" x14ac:dyDescent="0.3">
      <c r="A113" s="219"/>
      <c r="B113" s="220"/>
      <c r="C113" s="213">
        <v>102</v>
      </c>
      <c r="D113" s="658" t="s">
        <v>3520</v>
      </c>
      <c r="E113" s="18" t="s">
        <v>3505</v>
      </c>
      <c r="F113" s="34"/>
      <c r="G113" s="131">
        <v>44215</v>
      </c>
      <c r="H113" s="133">
        <v>44231</v>
      </c>
      <c r="I113" s="140"/>
      <c r="J113" s="78"/>
      <c r="K113" s="144"/>
      <c r="L113" s="119"/>
      <c r="M113" s="394">
        <v>44231</v>
      </c>
      <c r="N113" s="158">
        <f t="shared" si="63"/>
        <v>13</v>
      </c>
      <c r="O113" s="315"/>
      <c r="P113" s="315"/>
      <c r="Q113" s="315"/>
      <c r="R113" s="315" t="s">
        <v>0</v>
      </c>
      <c r="S113" s="315"/>
      <c r="T113" s="316"/>
      <c r="U113" s="317"/>
      <c r="V113" s="167">
        <v>0.25</v>
      </c>
      <c r="W113" s="313"/>
      <c r="X113" s="313"/>
      <c r="Y113" s="160">
        <f t="shared" si="49"/>
        <v>0.25</v>
      </c>
      <c r="Z113" s="159">
        <f t="shared" si="64"/>
        <v>2.5</v>
      </c>
      <c r="AA113" s="326"/>
      <c r="AB113" s="400">
        <f t="shared" si="73"/>
        <v>-30</v>
      </c>
      <c r="AC113" s="370"/>
      <c r="AD113" s="226" t="str">
        <f t="shared" si="50"/>
        <v/>
      </c>
      <c r="AE113" s="368">
        <f t="shared" si="65"/>
        <v>-27.5</v>
      </c>
      <c r="AF113" s="331"/>
      <c r="AG113" s="333"/>
      <c r="AH113" s="334"/>
      <c r="AI113" s="161">
        <f t="shared" si="66"/>
        <v>0</v>
      </c>
      <c r="AJ113" s="162">
        <f t="shared" si="51"/>
        <v>2.5</v>
      </c>
      <c r="AK113" s="163">
        <f t="shared" si="67"/>
        <v>2.5</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f t="shared" si="52"/>
        <v>13</v>
      </c>
      <c r="AX113" s="165" t="str">
        <f t="shared" si="53"/>
        <v/>
      </c>
      <c r="AY113" s="193">
        <f t="shared" si="54"/>
        <v>13</v>
      </c>
      <c r="AZ113" s="183" t="str">
        <f t="shared" si="55"/>
        <v/>
      </c>
      <c r="BA113" s="173">
        <f t="shared" si="56"/>
        <v>0.25</v>
      </c>
      <c r="BB113" s="174" t="str">
        <f t="shared" si="57"/>
        <v/>
      </c>
      <c r="BC113" s="186">
        <f t="shared" si="80"/>
        <v>0.25</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56.25" x14ac:dyDescent="0.3">
      <c r="A114" s="219"/>
      <c r="B114" s="220"/>
      <c r="C114" s="213">
        <v>103</v>
      </c>
      <c r="D114" s="659" t="s">
        <v>3520</v>
      </c>
      <c r="E114" s="18" t="s">
        <v>3541</v>
      </c>
      <c r="F114" s="34"/>
      <c r="G114" s="134">
        <v>44215</v>
      </c>
      <c r="H114" s="135">
        <v>44231</v>
      </c>
      <c r="I114" s="141"/>
      <c r="J114" s="25"/>
      <c r="K114" s="145"/>
      <c r="L114" s="28"/>
      <c r="M114" s="395">
        <v>44231</v>
      </c>
      <c r="N114" s="158">
        <f t="shared" si="63"/>
        <v>13</v>
      </c>
      <c r="O114" s="315"/>
      <c r="P114" s="315"/>
      <c r="Q114" s="315"/>
      <c r="R114" s="315" t="s">
        <v>0</v>
      </c>
      <c r="S114" s="315"/>
      <c r="T114" s="316"/>
      <c r="U114" s="317"/>
      <c r="V114" s="167">
        <v>0.25</v>
      </c>
      <c r="W114" s="313"/>
      <c r="X114" s="313"/>
      <c r="Y114" s="160">
        <f t="shared" si="49"/>
        <v>0.25</v>
      </c>
      <c r="Z114" s="159">
        <f t="shared" si="64"/>
        <v>2.5</v>
      </c>
      <c r="AA114" s="326"/>
      <c r="AB114" s="400">
        <f t="shared" si="73"/>
        <v>-30</v>
      </c>
      <c r="AC114" s="370"/>
      <c r="AD114" s="226" t="str">
        <f t="shared" si="50"/>
        <v/>
      </c>
      <c r="AE114" s="368">
        <f t="shared" si="65"/>
        <v>-27.5</v>
      </c>
      <c r="AF114" s="331"/>
      <c r="AG114" s="333"/>
      <c r="AH114" s="334"/>
      <c r="AI114" s="161">
        <f t="shared" si="66"/>
        <v>0</v>
      </c>
      <c r="AJ114" s="162">
        <f t="shared" si="51"/>
        <v>2.5</v>
      </c>
      <c r="AK114" s="163">
        <f t="shared" si="67"/>
        <v>2.5</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f t="shared" si="52"/>
        <v>13</v>
      </c>
      <c r="AX114" s="165" t="str">
        <f t="shared" si="53"/>
        <v/>
      </c>
      <c r="AY114" s="193">
        <f t="shared" si="54"/>
        <v>13</v>
      </c>
      <c r="AZ114" s="183" t="str">
        <f t="shared" si="55"/>
        <v/>
      </c>
      <c r="BA114" s="173">
        <f t="shared" si="56"/>
        <v>0.25</v>
      </c>
      <c r="BB114" s="174" t="str">
        <f t="shared" si="57"/>
        <v/>
      </c>
      <c r="BC114" s="186">
        <f t="shared" si="80"/>
        <v>0.25</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56.25" x14ac:dyDescent="0.3">
      <c r="A115" s="219"/>
      <c r="B115" s="220"/>
      <c r="C115" s="213">
        <v>104</v>
      </c>
      <c r="D115" s="657" t="s">
        <v>3521</v>
      </c>
      <c r="E115" s="33" t="s">
        <v>46</v>
      </c>
      <c r="F115" s="34"/>
      <c r="G115" s="134">
        <v>44211</v>
      </c>
      <c r="H115" s="135">
        <v>44225</v>
      </c>
      <c r="I115" s="141"/>
      <c r="J115" s="25"/>
      <c r="K115" s="145"/>
      <c r="L115" s="28"/>
      <c r="M115" s="395">
        <v>44225</v>
      </c>
      <c r="N115" s="158">
        <f t="shared" si="63"/>
        <v>11</v>
      </c>
      <c r="O115" s="315"/>
      <c r="P115" s="315"/>
      <c r="Q115" s="315"/>
      <c r="R115" s="315" t="s">
        <v>0</v>
      </c>
      <c r="S115" s="315"/>
      <c r="T115" s="316"/>
      <c r="U115" s="317"/>
      <c r="V115" s="167">
        <v>0.25</v>
      </c>
      <c r="W115" s="313"/>
      <c r="X115" s="313"/>
      <c r="Y115" s="160">
        <f t="shared" si="49"/>
        <v>0.25</v>
      </c>
      <c r="Z115" s="159">
        <f t="shared" si="64"/>
        <v>2.5</v>
      </c>
      <c r="AA115" s="326"/>
      <c r="AB115" s="400">
        <f t="shared" si="73"/>
        <v>-30</v>
      </c>
      <c r="AC115" s="370"/>
      <c r="AD115" s="226" t="str">
        <f t="shared" si="50"/>
        <v/>
      </c>
      <c r="AE115" s="368">
        <f t="shared" si="65"/>
        <v>-27.5</v>
      </c>
      <c r="AF115" s="331"/>
      <c r="AG115" s="333"/>
      <c r="AH115" s="334"/>
      <c r="AI115" s="161">
        <f t="shared" si="66"/>
        <v>0</v>
      </c>
      <c r="AJ115" s="162">
        <f t="shared" si="51"/>
        <v>2.5</v>
      </c>
      <c r="AK115" s="163">
        <f t="shared" si="67"/>
        <v>2.5</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f t="shared" si="52"/>
        <v>11</v>
      </c>
      <c r="AX115" s="165" t="str">
        <f t="shared" si="53"/>
        <v/>
      </c>
      <c r="AY115" s="193">
        <f t="shared" si="54"/>
        <v>11</v>
      </c>
      <c r="AZ115" s="183" t="str">
        <f t="shared" si="55"/>
        <v/>
      </c>
      <c r="BA115" s="173">
        <f t="shared" si="56"/>
        <v>0.25</v>
      </c>
      <c r="BB115" s="174" t="str">
        <f t="shared" si="57"/>
        <v/>
      </c>
      <c r="BC115" s="186">
        <f t="shared" si="80"/>
        <v>0.25</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56.25" x14ac:dyDescent="0.3">
      <c r="A116" s="221"/>
      <c r="B116" s="222"/>
      <c r="C116" s="214">
        <v>105</v>
      </c>
      <c r="D116" s="658" t="s">
        <v>3521</v>
      </c>
      <c r="E116" s="16" t="s">
        <v>3505</v>
      </c>
      <c r="F116" s="17"/>
      <c r="G116" s="134">
        <v>44211</v>
      </c>
      <c r="H116" s="135">
        <v>44225</v>
      </c>
      <c r="I116" s="141"/>
      <c r="J116" s="25"/>
      <c r="K116" s="145"/>
      <c r="L116" s="28"/>
      <c r="M116" s="395">
        <v>44225</v>
      </c>
      <c r="N116" s="158">
        <f t="shared" si="63"/>
        <v>11</v>
      </c>
      <c r="O116" s="27"/>
      <c r="P116" s="27"/>
      <c r="Q116" s="27"/>
      <c r="R116" s="27" t="s">
        <v>0</v>
      </c>
      <c r="S116" s="27"/>
      <c r="T116" s="28"/>
      <c r="U116" s="29"/>
      <c r="V116" s="167">
        <v>0.25</v>
      </c>
      <c r="W116" s="313"/>
      <c r="X116" s="313"/>
      <c r="Y116" s="160">
        <f t="shared" si="49"/>
        <v>0.25</v>
      </c>
      <c r="Z116" s="159">
        <f t="shared" si="64"/>
        <v>2.5</v>
      </c>
      <c r="AA116" s="327"/>
      <c r="AB116" s="400">
        <f t="shared" si="73"/>
        <v>-30</v>
      </c>
      <c r="AC116" s="371"/>
      <c r="AD116" s="226" t="str">
        <f t="shared" si="50"/>
        <v/>
      </c>
      <c r="AE116" s="368">
        <f t="shared" si="65"/>
        <v>-27.5</v>
      </c>
      <c r="AF116" s="339"/>
      <c r="AG116" s="338"/>
      <c r="AH116" s="336"/>
      <c r="AI116" s="161">
        <f t="shared" si="66"/>
        <v>0</v>
      </c>
      <c r="AJ116" s="162">
        <f t="shared" si="51"/>
        <v>2.5</v>
      </c>
      <c r="AK116" s="163">
        <f t="shared" si="67"/>
        <v>2.5</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f t="shared" si="52"/>
        <v>11</v>
      </c>
      <c r="AX116" s="165" t="str">
        <f t="shared" si="53"/>
        <v/>
      </c>
      <c r="AY116" s="193">
        <f t="shared" si="54"/>
        <v>11</v>
      </c>
      <c r="AZ116" s="183" t="str">
        <f t="shared" si="55"/>
        <v/>
      </c>
      <c r="BA116" s="173">
        <f t="shared" si="56"/>
        <v>0.25</v>
      </c>
      <c r="BB116" s="174" t="str">
        <f t="shared" si="57"/>
        <v/>
      </c>
      <c r="BC116" s="186">
        <f t="shared" si="80"/>
        <v>0.25</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56.25" x14ac:dyDescent="0.5">
      <c r="A117" s="221"/>
      <c r="B117" s="662"/>
      <c r="C117" s="213">
        <v>106</v>
      </c>
      <c r="D117" s="659" t="s">
        <v>3521</v>
      </c>
      <c r="E117" s="16" t="s">
        <v>3548</v>
      </c>
      <c r="F117" s="17"/>
      <c r="G117" s="134">
        <v>44211</v>
      </c>
      <c r="H117" s="135">
        <v>44225</v>
      </c>
      <c r="I117" s="141"/>
      <c r="J117" s="25"/>
      <c r="K117" s="145"/>
      <c r="L117" s="28"/>
      <c r="M117" s="395">
        <v>44225</v>
      </c>
      <c r="N117" s="158">
        <f t="shared" si="63"/>
        <v>11</v>
      </c>
      <c r="O117" s="27"/>
      <c r="P117" s="27"/>
      <c r="Q117" s="27" t="s">
        <v>0</v>
      </c>
      <c r="R117" s="27"/>
      <c r="S117" s="27"/>
      <c r="T117" s="28"/>
      <c r="U117" s="29"/>
      <c r="V117" s="32">
        <v>1</v>
      </c>
      <c r="W117" s="318">
        <v>1.5</v>
      </c>
      <c r="X117" s="319"/>
      <c r="Y117" s="160">
        <f t="shared" si="49"/>
        <v>2.5</v>
      </c>
      <c r="Z117" s="159">
        <f t="shared" si="64"/>
        <v>40</v>
      </c>
      <c r="AA117" s="327"/>
      <c r="AB117" s="400">
        <f t="shared" si="73"/>
        <v>-30</v>
      </c>
      <c r="AC117" s="371"/>
      <c r="AD117" s="226" t="str">
        <f t="shared" si="50"/>
        <v/>
      </c>
      <c r="AE117" s="368">
        <f t="shared" si="65"/>
        <v>10</v>
      </c>
      <c r="AF117" s="339"/>
      <c r="AG117" s="338">
        <v>1</v>
      </c>
      <c r="AH117" s="336">
        <v>11</v>
      </c>
      <c r="AI117" s="161">
        <f t="shared" si="66"/>
        <v>11</v>
      </c>
      <c r="AJ117" s="162">
        <f t="shared" si="51"/>
        <v>40</v>
      </c>
      <c r="AK117" s="163">
        <f t="shared" si="67"/>
        <v>29</v>
      </c>
      <c r="AL117" s="164">
        <f t="shared" si="68"/>
        <v>0</v>
      </c>
      <c r="AM117" s="164">
        <f t="shared" si="69"/>
        <v>0</v>
      </c>
      <c r="AN117" s="164">
        <f t="shared" si="70"/>
        <v>0</v>
      </c>
      <c r="AO117" s="164">
        <f t="shared" si="71"/>
        <v>0</v>
      </c>
      <c r="AP117" s="610" t="str">
        <f t="shared" si="74"/>
        <v xml:space="preserve"> </v>
      </c>
      <c r="AQ117" s="613">
        <f t="shared" si="72"/>
        <v>11</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f t="shared" si="52"/>
        <v>11</v>
      </c>
      <c r="AX117" s="165" t="str">
        <f t="shared" si="53"/>
        <v/>
      </c>
      <c r="AY117" s="193">
        <f t="shared" si="54"/>
        <v>11</v>
      </c>
      <c r="AZ117" s="183" t="str">
        <f t="shared" si="55"/>
        <v/>
      </c>
      <c r="BA117" s="173">
        <f t="shared" si="56"/>
        <v>1</v>
      </c>
      <c r="BB117" s="174" t="str">
        <f t="shared" si="57"/>
        <v/>
      </c>
      <c r="BC117" s="186">
        <f t="shared" si="80"/>
        <v>1</v>
      </c>
      <c r="BD117" s="174" t="str">
        <f t="shared" si="58"/>
        <v/>
      </c>
      <c r="BE117" s="201">
        <f t="shared" si="59"/>
        <v>1.5</v>
      </c>
      <c r="BF117" s="174" t="str">
        <f t="shared" si="60"/>
        <v/>
      </c>
      <c r="BG117" s="186">
        <f t="shared" si="61"/>
        <v>1.5</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37.5" x14ac:dyDescent="0.3">
      <c r="A118" s="221"/>
      <c r="B118" s="222"/>
      <c r="C118" s="214">
        <v>107</v>
      </c>
      <c r="D118" s="640" t="s">
        <v>3522</v>
      </c>
      <c r="E118" s="16" t="s">
        <v>46</v>
      </c>
      <c r="F118" s="17"/>
      <c r="G118" s="134">
        <v>44208</v>
      </c>
      <c r="H118" s="135">
        <v>44225</v>
      </c>
      <c r="I118" s="141"/>
      <c r="J118" s="25"/>
      <c r="K118" s="145"/>
      <c r="L118" s="28"/>
      <c r="M118" s="395">
        <v>44225</v>
      </c>
      <c r="N118" s="158">
        <f t="shared" si="63"/>
        <v>14</v>
      </c>
      <c r="O118" s="27"/>
      <c r="P118" s="27"/>
      <c r="Q118" s="27"/>
      <c r="R118" s="27" t="s">
        <v>0</v>
      </c>
      <c r="S118" s="27"/>
      <c r="T118" s="28"/>
      <c r="U118" s="29"/>
      <c r="V118" s="32">
        <v>0.25</v>
      </c>
      <c r="W118" s="318"/>
      <c r="X118" s="319"/>
      <c r="Y118" s="160">
        <f t="shared" si="49"/>
        <v>0.25</v>
      </c>
      <c r="Z118" s="159">
        <f t="shared" si="64"/>
        <v>2.5</v>
      </c>
      <c r="AA118" s="327"/>
      <c r="AB118" s="400">
        <f t="shared" si="73"/>
        <v>-30</v>
      </c>
      <c r="AC118" s="371"/>
      <c r="AD118" s="226" t="str">
        <f t="shared" si="50"/>
        <v/>
      </c>
      <c r="AE118" s="368">
        <f t="shared" si="65"/>
        <v>-27.5</v>
      </c>
      <c r="AF118" s="339"/>
      <c r="AG118" s="338"/>
      <c r="AH118" s="336"/>
      <c r="AI118" s="161">
        <f t="shared" si="66"/>
        <v>0</v>
      </c>
      <c r="AJ118" s="162">
        <f t="shared" si="51"/>
        <v>2.5</v>
      </c>
      <c r="AK118" s="163">
        <f t="shared" si="67"/>
        <v>2.5</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f t="shared" si="52"/>
        <v>14</v>
      </c>
      <c r="AX118" s="165" t="str">
        <f t="shared" si="53"/>
        <v/>
      </c>
      <c r="AY118" s="193">
        <f t="shared" si="54"/>
        <v>14</v>
      </c>
      <c r="AZ118" s="183" t="str">
        <f t="shared" si="55"/>
        <v/>
      </c>
      <c r="BA118" s="173">
        <f t="shared" si="56"/>
        <v>0.25</v>
      </c>
      <c r="BB118" s="174" t="str">
        <f t="shared" si="57"/>
        <v/>
      </c>
      <c r="BC118" s="186">
        <f t="shared" si="80"/>
        <v>0.25</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37.5" x14ac:dyDescent="0.3">
      <c r="A119" s="221"/>
      <c r="B119" s="222"/>
      <c r="C119" s="214">
        <v>108</v>
      </c>
      <c r="D119" s="655" t="s">
        <v>3523</v>
      </c>
      <c r="E119" s="18" t="s">
        <v>46</v>
      </c>
      <c r="F119" s="17"/>
      <c r="G119" s="134">
        <v>44208</v>
      </c>
      <c r="H119" s="135">
        <v>44225</v>
      </c>
      <c r="I119" s="141"/>
      <c r="J119" s="25"/>
      <c r="K119" s="145"/>
      <c r="L119" s="28"/>
      <c r="M119" s="395">
        <v>44225</v>
      </c>
      <c r="N119" s="158">
        <f t="shared" si="63"/>
        <v>14</v>
      </c>
      <c r="O119" s="27"/>
      <c r="P119" s="27"/>
      <c r="Q119" s="27"/>
      <c r="R119" s="27" t="s">
        <v>0</v>
      </c>
      <c r="S119" s="27"/>
      <c r="T119" s="28"/>
      <c r="U119" s="29"/>
      <c r="V119" s="32">
        <v>0.25</v>
      </c>
      <c r="W119" s="318"/>
      <c r="X119" s="319"/>
      <c r="Y119" s="160">
        <f t="shared" si="49"/>
        <v>0.25</v>
      </c>
      <c r="Z119" s="159">
        <f t="shared" si="64"/>
        <v>2.5</v>
      </c>
      <c r="AA119" s="327"/>
      <c r="AB119" s="400">
        <f t="shared" si="73"/>
        <v>-30</v>
      </c>
      <c r="AC119" s="371"/>
      <c r="AD119" s="226" t="str">
        <f t="shared" si="50"/>
        <v/>
      </c>
      <c r="AE119" s="368">
        <f t="shared" si="65"/>
        <v>-27.5</v>
      </c>
      <c r="AF119" s="339"/>
      <c r="AG119" s="338"/>
      <c r="AH119" s="336"/>
      <c r="AI119" s="161">
        <f t="shared" si="66"/>
        <v>0</v>
      </c>
      <c r="AJ119" s="162">
        <f t="shared" si="51"/>
        <v>2.5</v>
      </c>
      <c r="AK119" s="163">
        <f t="shared" si="67"/>
        <v>2.5</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f t="shared" si="52"/>
        <v>14</v>
      </c>
      <c r="AX119" s="165" t="str">
        <f t="shared" si="53"/>
        <v/>
      </c>
      <c r="AY119" s="193">
        <f t="shared" si="54"/>
        <v>14</v>
      </c>
      <c r="AZ119" s="183" t="str">
        <f t="shared" si="55"/>
        <v/>
      </c>
      <c r="BA119" s="173">
        <f t="shared" si="56"/>
        <v>0.25</v>
      </c>
      <c r="BB119" s="174" t="str">
        <f t="shared" si="57"/>
        <v/>
      </c>
      <c r="BC119" s="186">
        <f t="shared" si="80"/>
        <v>0.25</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640" t="s">
        <v>3524</v>
      </c>
      <c r="E120" s="16" t="s">
        <v>46</v>
      </c>
      <c r="F120" s="17"/>
      <c r="G120" s="134">
        <v>44208</v>
      </c>
      <c r="H120" s="135">
        <v>44225</v>
      </c>
      <c r="I120" s="141"/>
      <c r="J120" s="25"/>
      <c r="K120" s="145"/>
      <c r="L120" s="28"/>
      <c r="M120" s="395">
        <v>44225</v>
      </c>
      <c r="N120" s="158">
        <f t="shared" si="63"/>
        <v>14</v>
      </c>
      <c r="O120" s="27" t="s">
        <v>0</v>
      </c>
      <c r="P120" s="27"/>
      <c r="Q120" s="27"/>
      <c r="R120" s="27"/>
      <c r="S120" s="27"/>
      <c r="T120" s="28"/>
      <c r="U120" s="29"/>
      <c r="V120" s="32">
        <v>0.25</v>
      </c>
      <c r="W120" s="318">
        <v>0.25</v>
      </c>
      <c r="X120" s="319"/>
      <c r="Y120" s="160">
        <f t="shared" si="49"/>
        <v>0.5</v>
      </c>
      <c r="Z120" s="159">
        <f t="shared" si="64"/>
        <v>7.5</v>
      </c>
      <c r="AA120" s="327"/>
      <c r="AB120" s="400">
        <f t="shared" si="73"/>
        <v>-30</v>
      </c>
      <c r="AC120" s="371"/>
      <c r="AD120" s="226" t="str">
        <f t="shared" si="50"/>
        <v/>
      </c>
      <c r="AE120" s="368">
        <f t="shared" si="65"/>
        <v>-22.5</v>
      </c>
      <c r="AF120" s="339"/>
      <c r="AG120" s="338"/>
      <c r="AH120" s="336"/>
      <c r="AI120" s="161">
        <f t="shared" si="66"/>
        <v>0</v>
      </c>
      <c r="AJ120" s="162">
        <f t="shared" si="51"/>
        <v>7.5</v>
      </c>
      <c r="AK120" s="163">
        <f t="shared" si="67"/>
        <v>7.5</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f t="shared" si="52"/>
        <v>14</v>
      </c>
      <c r="AX120" s="165" t="str">
        <f t="shared" si="53"/>
        <v/>
      </c>
      <c r="AY120" s="193">
        <f t="shared" si="54"/>
        <v>14</v>
      </c>
      <c r="AZ120" s="183" t="str">
        <f t="shared" si="55"/>
        <v/>
      </c>
      <c r="BA120" s="173">
        <f t="shared" si="56"/>
        <v>0.25</v>
      </c>
      <c r="BB120" s="174" t="str">
        <f t="shared" si="57"/>
        <v/>
      </c>
      <c r="BC120" s="186">
        <f t="shared" si="80"/>
        <v>0.25</v>
      </c>
      <c r="BD120" s="174" t="str">
        <f t="shared" si="58"/>
        <v/>
      </c>
      <c r="BE120" s="201">
        <f t="shared" si="59"/>
        <v>0.25</v>
      </c>
      <c r="BF120" s="174" t="str">
        <f t="shared" si="60"/>
        <v/>
      </c>
      <c r="BG120" s="186">
        <f t="shared" si="61"/>
        <v>0.25</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37.5" x14ac:dyDescent="0.3">
      <c r="A121" s="221"/>
      <c r="B121" s="222"/>
      <c r="C121" s="214">
        <v>110</v>
      </c>
      <c r="D121" s="640" t="s">
        <v>3525</v>
      </c>
      <c r="E121" s="16" t="s">
        <v>46</v>
      </c>
      <c r="F121" s="17"/>
      <c r="G121" s="134">
        <v>44208</v>
      </c>
      <c r="H121" s="135">
        <v>44225</v>
      </c>
      <c r="I121" s="143"/>
      <c r="J121" s="80"/>
      <c r="K121" s="147"/>
      <c r="L121" s="30"/>
      <c r="M121" s="395">
        <v>44225</v>
      </c>
      <c r="N121" s="158">
        <f t="shared" si="63"/>
        <v>14</v>
      </c>
      <c r="O121" s="27" t="s">
        <v>0</v>
      </c>
      <c r="P121" s="27"/>
      <c r="Q121" s="27"/>
      <c r="R121" s="27"/>
      <c r="S121" s="27"/>
      <c r="T121" s="28"/>
      <c r="U121" s="29"/>
      <c r="V121" s="32">
        <v>0.25</v>
      </c>
      <c r="W121" s="318">
        <v>0.25</v>
      </c>
      <c r="X121" s="319"/>
      <c r="Y121" s="160">
        <f t="shared" si="49"/>
        <v>0.5</v>
      </c>
      <c r="Z121" s="159">
        <f t="shared" si="64"/>
        <v>7.5</v>
      </c>
      <c r="AA121" s="327"/>
      <c r="AB121" s="400">
        <f t="shared" si="73"/>
        <v>-30</v>
      </c>
      <c r="AC121" s="371"/>
      <c r="AD121" s="226" t="str">
        <f t="shared" si="50"/>
        <v/>
      </c>
      <c r="AE121" s="368">
        <f t="shared" si="65"/>
        <v>-22.5</v>
      </c>
      <c r="AF121" s="339"/>
      <c r="AG121" s="338"/>
      <c r="AH121" s="336"/>
      <c r="AI121" s="161">
        <f t="shared" si="66"/>
        <v>0</v>
      </c>
      <c r="AJ121" s="162">
        <f t="shared" si="51"/>
        <v>7.5</v>
      </c>
      <c r="AK121" s="163">
        <f t="shared" si="67"/>
        <v>7.5</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f t="shared" si="52"/>
        <v>14</v>
      </c>
      <c r="AX121" s="165" t="str">
        <f t="shared" si="53"/>
        <v/>
      </c>
      <c r="AY121" s="193">
        <f t="shared" si="54"/>
        <v>14</v>
      </c>
      <c r="AZ121" s="183" t="str">
        <f t="shared" si="55"/>
        <v/>
      </c>
      <c r="BA121" s="173">
        <f t="shared" si="56"/>
        <v>0.25</v>
      </c>
      <c r="BB121" s="174" t="str">
        <f t="shared" si="57"/>
        <v/>
      </c>
      <c r="BC121" s="186">
        <f t="shared" si="80"/>
        <v>0.25</v>
      </c>
      <c r="BD121" s="174" t="str">
        <f t="shared" si="58"/>
        <v/>
      </c>
      <c r="BE121" s="201">
        <f t="shared" si="59"/>
        <v>0.25</v>
      </c>
      <c r="BF121" s="174" t="str">
        <f t="shared" si="60"/>
        <v/>
      </c>
      <c r="BG121" s="186">
        <f t="shared" si="61"/>
        <v>0.25</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37.5" x14ac:dyDescent="0.3">
      <c r="A122" s="221"/>
      <c r="B122" s="222"/>
      <c r="C122" s="213">
        <v>111</v>
      </c>
      <c r="D122" s="640" t="s">
        <v>3526</v>
      </c>
      <c r="E122" s="16" t="s">
        <v>46</v>
      </c>
      <c r="F122" s="17"/>
      <c r="G122" s="134">
        <v>44208</v>
      </c>
      <c r="H122" s="135">
        <v>44225</v>
      </c>
      <c r="I122" s="141"/>
      <c r="J122" s="25"/>
      <c r="K122" s="145"/>
      <c r="L122" s="28"/>
      <c r="M122" s="395">
        <v>44225</v>
      </c>
      <c r="N122" s="158">
        <f t="shared" si="63"/>
        <v>14</v>
      </c>
      <c r="O122" s="27"/>
      <c r="P122" s="27"/>
      <c r="Q122" s="27"/>
      <c r="R122" s="27" t="s">
        <v>0</v>
      </c>
      <c r="S122" s="27"/>
      <c r="T122" s="28"/>
      <c r="U122" s="29"/>
      <c r="V122" s="32">
        <v>0.25</v>
      </c>
      <c r="W122" s="318"/>
      <c r="X122" s="319"/>
      <c r="Y122" s="160">
        <f t="shared" si="49"/>
        <v>0.25</v>
      </c>
      <c r="Z122" s="159">
        <f t="shared" si="64"/>
        <v>2.5</v>
      </c>
      <c r="AA122" s="327"/>
      <c r="AB122" s="400">
        <f t="shared" si="73"/>
        <v>-30</v>
      </c>
      <c r="AC122" s="371"/>
      <c r="AD122" s="226" t="str">
        <f t="shared" si="50"/>
        <v/>
      </c>
      <c r="AE122" s="368">
        <f t="shared" si="65"/>
        <v>-27.5</v>
      </c>
      <c r="AF122" s="339"/>
      <c r="AG122" s="338"/>
      <c r="AH122" s="336"/>
      <c r="AI122" s="161">
        <f t="shared" si="66"/>
        <v>0</v>
      </c>
      <c r="AJ122" s="162">
        <f t="shared" si="51"/>
        <v>2.5</v>
      </c>
      <c r="AK122" s="163">
        <f t="shared" si="67"/>
        <v>2.5</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f t="shared" si="52"/>
        <v>14</v>
      </c>
      <c r="AX122" s="165" t="str">
        <f t="shared" si="53"/>
        <v/>
      </c>
      <c r="AY122" s="193">
        <f t="shared" si="54"/>
        <v>14</v>
      </c>
      <c r="AZ122" s="183" t="str">
        <f t="shared" si="55"/>
        <v/>
      </c>
      <c r="BA122" s="173">
        <f t="shared" si="56"/>
        <v>0.25</v>
      </c>
      <c r="BB122" s="174" t="str">
        <f t="shared" si="57"/>
        <v/>
      </c>
      <c r="BC122" s="186">
        <f t="shared" si="80"/>
        <v>0.25</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37.5" x14ac:dyDescent="0.3">
      <c r="A123" s="221"/>
      <c r="B123" s="222"/>
      <c r="C123" s="214">
        <v>112</v>
      </c>
      <c r="D123" s="655" t="s">
        <v>3527</v>
      </c>
      <c r="E123" s="18" t="s">
        <v>46</v>
      </c>
      <c r="F123" s="17"/>
      <c r="G123" s="134">
        <v>44208</v>
      </c>
      <c r="H123" s="135">
        <v>44225</v>
      </c>
      <c r="I123" s="141"/>
      <c r="J123" s="25"/>
      <c r="K123" s="145"/>
      <c r="L123" s="28"/>
      <c r="M123" s="395">
        <v>44225</v>
      </c>
      <c r="N123" s="158">
        <f t="shared" si="63"/>
        <v>14</v>
      </c>
      <c r="O123" s="27" t="s">
        <v>0</v>
      </c>
      <c r="P123" s="27"/>
      <c r="Q123" s="27"/>
      <c r="R123" s="27"/>
      <c r="S123" s="27"/>
      <c r="T123" s="28"/>
      <c r="U123" s="29"/>
      <c r="V123" s="32">
        <v>0.25</v>
      </c>
      <c r="W123" s="318">
        <v>0.25</v>
      </c>
      <c r="X123" s="319"/>
      <c r="Y123" s="160">
        <f t="shared" si="49"/>
        <v>0.5</v>
      </c>
      <c r="Z123" s="159">
        <f t="shared" si="64"/>
        <v>7.5</v>
      </c>
      <c r="AA123" s="327"/>
      <c r="AB123" s="400">
        <f t="shared" si="73"/>
        <v>-30</v>
      </c>
      <c r="AC123" s="371"/>
      <c r="AD123" s="226" t="str">
        <f t="shared" si="50"/>
        <v/>
      </c>
      <c r="AE123" s="368">
        <f t="shared" si="65"/>
        <v>-22.5</v>
      </c>
      <c r="AF123" s="339"/>
      <c r="AG123" s="338"/>
      <c r="AH123" s="336"/>
      <c r="AI123" s="161">
        <f t="shared" si="66"/>
        <v>0</v>
      </c>
      <c r="AJ123" s="162">
        <f t="shared" si="51"/>
        <v>7.5</v>
      </c>
      <c r="AK123" s="163">
        <f t="shared" si="67"/>
        <v>7.5</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f t="shared" si="52"/>
        <v>14</v>
      </c>
      <c r="AX123" s="165" t="str">
        <f t="shared" si="53"/>
        <v/>
      </c>
      <c r="AY123" s="193">
        <f t="shared" si="54"/>
        <v>14</v>
      </c>
      <c r="AZ123" s="183" t="str">
        <f t="shared" si="55"/>
        <v/>
      </c>
      <c r="BA123" s="173">
        <f t="shared" si="56"/>
        <v>0.25</v>
      </c>
      <c r="BB123" s="174" t="str">
        <f t="shared" si="57"/>
        <v/>
      </c>
      <c r="BC123" s="186">
        <f t="shared" si="80"/>
        <v>0.25</v>
      </c>
      <c r="BD123" s="174" t="str">
        <f t="shared" si="58"/>
        <v/>
      </c>
      <c r="BE123" s="201">
        <f t="shared" si="59"/>
        <v>0.25</v>
      </c>
      <c r="BF123" s="174" t="str">
        <f t="shared" si="60"/>
        <v/>
      </c>
      <c r="BG123" s="186">
        <f t="shared" si="61"/>
        <v>0.25</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37.5" x14ac:dyDescent="0.3">
      <c r="A124" s="221"/>
      <c r="B124" s="222"/>
      <c r="C124" s="214">
        <v>113</v>
      </c>
      <c r="D124" s="640" t="s">
        <v>3528</v>
      </c>
      <c r="E124" s="16" t="s">
        <v>46</v>
      </c>
      <c r="F124" s="17"/>
      <c r="G124" s="134">
        <v>44208</v>
      </c>
      <c r="H124" s="135">
        <v>44225</v>
      </c>
      <c r="I124" s="141"/>
      <c r="J124" s="25"/>
      <c r="K124" s="145"/>
      <c r="L124" s="28"/>
      <c r="M124" s="395">
        <v>44225</v>
      </c>
      <c r="N124" s="158">
        <f t="shared" si="63"/>
        <v>14</v>
      </c>
      <c r="O124" s="27" t="s">
        <v>0</v>
      </c>
      <c r="P124" s="27"/>
      <c r="Q124" s="27"/>
      <c r="R124" s="27"/>
      <c r="S124" s="27"/>
      <c r="T124" s="28"/>
      <c r="U124" s="29"/>
      <c r="V124" s="32">
        <v>0.25</v>
      </c>
      <c r="W124" s="318">
        <v>0.25</v>
      </c>
      <c r="X124" s="319"/>
      <c r="Y124" s="160">
        <f t="shared" si="49"/>
        <v>0.5</v>
      </c>
      <c r="Z124" s="159">
        <f t="shared" si="64"/>
        <v>7.5</v>
      </c>
      <c r="AA124" s="327"/>
      <c r="AB124" s="400">
        <f t="shared" si="73"/>
        <v>-30</v>
      </c>
      <c r="AC124" s="371"/>
      <c r="AD124" s="226" t="str">
        <f t="shared" si="50"/>
        <v/>
      </c>
      <c r="AE124" s="368">
        <f t="shared" si="65"/>
        <v>-22.5</v>
      </c>
      <c r="AF124" s="339"/>
      <c r="AG124" s="338"/>
      <c r="AH124" s="336"/>
      <c r="AI124" s="161">
        <f t="shared" si="66"/>
        <v>0</v>
      </c>
      <c r="AJ124" s="162">
        <f t="shared" si="51"/>
        <v>7.5</v>
      </c>
      <c r="AK124" s="163">
        <f t="shared" si="67"/>
        <v>7.5</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f t="shared" si="52"/>
        <v>14</v>
      </c>
      <c r="AX124" s="165" t="str">
        <f t="shared" si="53"/>
        <v/>
      </c>
      <c r="AY124" s="193">
        <f t="shared" si="54"/>
        <v>14</v>
      </c>
      <c r="AZ124" s="183" t="str">
        <f t="shared" si="55"/>
        <v/>
      </c>
      <c r="BA124" s="173">
        <f t="shared" si="56"/>
        <v>0.25</v>
      </c>
      <c r="BB124" s="174" t="str">
        <f t="shared" si="57"/>
        <v/>
      </c>
      <c r="BC124" s="186">
        <f t="shared" si="80"/>
        <v>0.25</v>
      </c>
      <c r="BD124" s="174" t="str">
        <f t="shared" si="58"/>
        <v/>
      </c>
      <c r="BE124" s="201">
        <f t="shared" si="59"/>
        <v>0.25</v>
      </c>
      <c r="BF124" s="174" t="str">
        <f t="shared" si="60"/>
        <v/>
      </c>
      <c r="BG124" s="186">
        <f t="shared" si="61"/>
        <v>0.25</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37.5" x14ac:dyDescent="0.3">
      <c r="A125" s="221"/>
      <c r="B125" s="222"/>
      <c r="C125" s="213">
        <v>114</v>
      </c>
      <c r="D125" s="640" t="s">
        <v>3529</v>
      </c>
      <c r="E125" s="16" t="s">
        <v>46</v>
      </c>
      <c r="F125" s="17"/>
      <c r="G125" s="134">
        <v>44208</v>
      </c>
      <c r="H125" s="135">
        <v>44225</v>
      </c>
      <c r="I125" s="141"/>
      <c r="J125" s="25"/>
      <c r="K125" s="145"/>
      <c r="L125" s="28"/>
      <c r="M125" s="395">
        <v>44225</v>
      </c>
      <c r="N125" s="158">
        <f t="shared" si="63"/>
        <v>14</v>
      </c>
      <c r="O125" s="27" t="s">
        <v>0</v>
      </c>
      <c r="P125" s="27"/>
      <c r="Q125" s="27"/>
      <c r="R125" s="27"/>
      <c r="S125" s="27"/>
      <c r="T125" s="28"/>
      <c r="U125" s="29"/>
      <c r="V125" s="32">
        <v>0.25</v>
      </c>
      <c r="W125" s="318">
        <v>0.25</v>
      </c>
      <c r="X125" s="319"/>
      <c r="Y125" s="160">
        <f t="shared" si="49"/>
        <v>0.5</v>
      </c>
      <c r="Z125" s="159">
        <f t="shared" si="64"/>
        <v>7.5</v>
      </c>
      <c r="AA125" s="327"/>
      <c r="AB125" s="400">
        <f t="shared" si="73"/>
        <v>-30</v>
      </c>
      <c r="AC125" s="371"/>
      <c r="AD125" s="226" t="str">
        <f t="shared" si="50"/>
        <v/>
      </c>
      <c r="AE125" s="368">
        <f t="shared" si="65"/>
        <v>-22.5</v>
      </c>
      <c r="AF125" s="339"/>
      <c r="AG125" s="338"/>
      <c r="AH125" s="336"/>
      <c r="AI125" s="161">
        <f t="shared" si="66"/>
        <v>0</v>
      </c>
      <c r="AJ125" s="162">
        <f t="shared" si="51"/>
        <v>7.5</v>
      </c>
      <c r="AK125" s="163">
        <f t="shared" si="67"/>
        <v>7.5</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f t="shared" si="52"/>
        <v>14</v>
      </c>
      <c r="AX125" s="165" t="str">
        <f t="shared" si="53"/>
        <v/>
      </c>
      <c r="AY125" s="193">
        <f t="shared" si="54"/>
        <v>14</v>
      </c>
      <c r="AZ125" s="183" t="str">
        <f t="shared" si="55"/>
        <v/>
      </c>
      <c r="BA125" s="173">
        <f t="shared" si="56"/>
        <v>0.25</v>
      </c>
      <c r="BB125" s="174" t="str">
        <f t="shared" si="57"/>
        <v/>
      </c>
      <c r="BC125" s="186">
        <f t="shared" si="80"/>
        <v>0.25</v>
      </c>
      <c r="BD125" s="174" t="str">
        <f t="shared" si="58"/>
        <v/>
      </c>
      <c r="BE125" s="201">
        <f t="shared" si="59"/>
        <v>0.25</v>
      </c>
      <c r="BF125" s="174" t="str">
        <f t="shared" si="60"/>
        <v/>
      </c>
      <c r="BG125" s="186">
        <f t="shared" si="61"/>
        <v>0.25</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37.5" x14ac:dyDescent="0.3">
      <c r="A126" s="221"/>
      <c r="B126" s="222"/>
      <c r="C126" s="214">
        <v>115</v>
      </c>
      <c r="D126" s="643" t="s">
        <v>3522</v>
      </c>
      <c r="E126" s="16" t="s">
        <v>3505</v>
      </c>
      <c r="F126" s="17"/>
      <c r="G126" s="134">
        <v>44208</v>
      </c>
      <c r="H126" s="135"/>
      <c r="I126" s="141"/>
      <c r="J126" s="25"/>
      <c r="K126" s="145"/>
      <c r="L126" s="28"/>
      <c r="M126" s="395">
        <v>44221</v>
      </c>
      <c r="N126" s="158">
        <f t="shared" si="63"/>
        <v>10</v>
      </c>
      <c r="O126" s="27"/>
      <c r="P126" s="27"/>
      <c r="Q126" s="27"/>
      <c r="R126" s="27" t="s">
        <v>0</v>
      </c>
      <c r="S126" s="27"/>
      <c r="T126" s="28"/>
      <c r="U126" s="29"/>
      <c r="V126" s="32">
        <v>0.25</v>
      </c>
      <c r="W126" s="318"/>
      <c r="X126" s="319"/>
      <c r="Y126" s="160">
        <f t="shared" si="49"/>
        <v>0.25</v>
      </c>
      <c r="Z126" s="159">
        <f t="shared" si="64"/>
        <v>2.5</v>
      </c>
      <c r="AA126" s="327"/>
      <c r="AB126" s="400">
        <f t="shared" si="73"/>
        <v>-30</v>
      </c>
      <c r="AC126" s="371"/>
      <c r="AD126" s="226" t="str">
        <f t="shared" si="50"/>
        <v/>
      </c>
      <c r="AE126" s="368">
        <f t="shared" si="65"/>
        <v>-27.5</v>
      </c>
      <c r="AF126" s="339"/>
      <c r="AG126" s="338"/>
      <c r="AH126" s="336"/>
      <c r="AI126" s="161">
        <f t="shared" si="66"/>
        <v>0</v>
      </c>
      <c r="AJ126" s="162">
        <f t="shared" si="51"/>
        <v>2.5</v>
      </c>
      <c r="AK126" s="163">
        <f t="shared" si="67"/>
        <v>2.5</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f t="shared" si="52"/>
        <v>10</v>
      </c>
      <c r="AX126" s="165" t="str">
        <f t="shared" si="53"/>
        <v/>
      </c>
      <c r="AY126" s="193">
        <f t="shared" si="54"/>
        <v>10</v>
      </c>
      <c r="AZ126" s="183" t="str">
        <f t="shared" si="55"/>
        <v/>
      </c>
      <c r="BA126" s="173">
        <f t="shared" si="56"/>
        <v>0.25</v>
      </c>
      <c r="BB126" s="174" t="str">
        <f t="shared" si="57"/>
        <v/>
      </c>
      <c r="BC126" s="186">
        <f t="shared" si="80"/>
        <v>0.25</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37.5" x14ac:dyDescent="0.3">
      <c r="A127" s="221"/>
      <c r="B127" s="222"/>
      <c r="C127" s="213">
        <v>116</v>
      </c>
      <c r="D127" s="660" t="s">
        <v>3523</v>
      </c>
      <c r="E127" s="18" t="s">
        <v>3505</v>
      </c>
      <c r="F127" s="17"/>
      <c r="G127" s="134">
        <v>44208</v>
      </c>
      <c r="H127" s="135"/>
      <c r="I127" s="141"/>
      <c r="J127" s="25"/>
      <c r="K127" s="145"/>
      <c r="L127" s="28"/>
      <c r="M127" s="395">
        <v>44221</v>
      </c>
      <c r="N127" s="158">
        <f t="shared" si="63"/>
        <v>10</v>
      </c>
      <c r="O127" s="27"/>
      <c r="P127" s="27"/>
      <c r="Q127" s="27"/>
      <c r="R127" s="27" t="s">
        <v>0</v>
      </c>
      <c r="S127" s="27"/>
      <c r="T127" s="28"/>
      <c r="U127" s="29"/>
      <c r="V127" s="32">
        <v>0.25</v>
      </c>
      <c r="W127" s="318"/>
      <c r="X127" s="319"/>
      <c r="Y127" s="160">
        <f t="shared" si="49"/>
        <v>0.25</v>
      </c>
      <c r="Z127" s="159">
        <f t="shared" si="64"/>
        <v>2.5</v>
      </c>
      <c r="AA127" s="327"/>
      <c r="AB127" s="400">
        <f t="shared" si="73"/>
        <v>-30</v>
      </c>
      <c r="AC127" s="371"/>
      <c r="AD127" s="226" t="str">
        <f t="shared" si="50"/>
        <v/>
      </c>
      <c r="AE127" s="368">
        <f t="shared" si="65"/>
        <v>-27.5</v>
      </c>
      <c r="AF127" s="339"/>
      <c r="AG127" s="338"/>
      <c r="AH127" s="336"/>
      <c r="AI127" s="161">
        <f t="shared" si="66"/>
        <v>0</v>
      </c>
      <c r="AJ127" s="162">
        <f t="shared" si="51"/>
        <v>2.5</v>
      </c>
      <c r="AK127" s="163">
        <f t="shared" si="67"/>
        <v>2.5</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f t="shared" si="52"/>
        <v>10</v>
      </c>
      <c r="AX127" s="165" t="str">
        <f t="shared" si="53"/>
        <v/>
      </c>
      <c r="AY127" s="193">
        <f t="shared" si="54"/>
        <v>10</v>
      </c>
      <c r="AZ127" s="183" t="str">
        <f t="shared" si="55"/>
        <v/>
      </c>
      <c r="BA127" s="173">
        <f t="shared" si="56"/>
        <v>0.25</v>
      </c>
      <c r="BB127" s="174" t="str">
        <f t="shared" si="57"/>
        <v/>
      </c>
      <c r="BC127" s="186">
        <f t="shared" si="80"/>
        <v>0.25</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643" t="s">
        <v>3524</v>
      </c>
      <c r="E128" s="16" t="s">
        <v>3505</v>
      </c>
      <c r="F128" s="17"/>
      <c r="G128" s="134">
        <v>44208</v>
      </c>
      <c r="H128" s="135"/>
      <c r="I128" s="141"/>
      <c r="J128" s="25"/>
      <c r="K128" s="145"/>
      <c r="L128" s="28"/>
      <c r="M128" s="395">
        <v>44221</v>
      </c>
      <c r="N128" s="158">
        <f t="shared" si="63"/>
        <v>10</v>
      </c>
      <c r="O128" s="27"/>
      <c r="P128" s="27"/>
      <c r="Q128" s="27"/>
      <c r="R128" s="27" t="s">
        <v>0</v>
      </c>
      <c r="S128" s="27"/>
      <c r="T128" s="28"/>
      <c r="U128" s="29"/>
      <c r="V128" s="32">
        <v>0.25</v>
      </c>
      <c r="W128" s="318"/>
      <c r="X128" s="319"/>
      <c r="Y128" s="160">
        <f t="shared" si="49"/>
        <v>0.25</v>
      </c>
      <c r="Z128" s="159">
        <f t="shared" si="64"/>
        <v>2.5</v>
      </c>
      <c r="AA128" s="327"/>
      <c r="AB128" s="400">
        <f t="shared" si="73"/>
        <v>-30</v>
      </c>
      <c r="AC128" s="371"/>
      <c r="AD128" s="226" t="str">
        <f t="shared" si="50"/>
        <v/>
      </c>
      <c r="AE128" s="368">
        <f t="shared" si="65"/>
        <v>-27.5</v>
      </c>
      <c r="AF128" s="339"/>
      <c r="AG128" s="338"/>
      <c r="AH128" s="336"/>
      <c r="AI128" s="161">
        <f t="shared" si="66"/>
        <v>0</v>
      </c>
      <c r="AJ128" s="162">
        <f t="shared" si="51"/>
        <v>2.5</v>
      </c>
      <c r="AK128" s="163">
        <f t="shared" si="67"/>
        <v>2.5</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f t="shared" si="52"/>
        <v>10</v>
      </c>
      <c r="AX128" s="165" t="str">
        <f t="shared" si="53"/>
        <v/>
      </c>
      <c r="AY128" s="193">
        <f t="shared" si="54"/>
        <v>10</v>
      </c>
      <c r="AZ128" s="183" t="str">
        <f t="shared" si="55"/>
        <v/>
      </c>
      <c r="BA128" s="173">
        <f t="shared" si="56"/>
        <v>0.25</v>
      </c>
      <c r="BB128" s="174" t="str">
        <f t="shared" si="57"/>
        <v/>
      </c>
      <c r="BC128" s="186">
        <f t="shared" si="80"/>
        <v>0.25</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37.5" x14ac:dyDescent="0.3">
      <c r="A129" s="221"/>
      <c r="B129" s="222"/>
      <c r="C129" s="214">
        <v>118</v>
      </c>
      <c r="D129" s="643" t="s">
        <v>3525</v>
      </c>
      <c r="E129" s="16" t="s">
        <v>3505</v>
      </c>
      <c r="F129" s="17"/>
      <c r="G129" s="134">
        <v>44208</v>
      </c>
      <c r="H129" s="135"/>
      <c r="I129" s="141"/>
      <c r="J129" s="25"/>
      <c r="K129" s="145"/>
      <c r="L129" s="28"/>
      <c r="M129" s="395">
        <v>44221</v>
      </c>
      <c r="N129" s="158">
        <f t="shared" si="63"/>
        <v>10</v>
      </c>
      <c r="O129" s="27"/>
      <c r="P129" s="27"/>
      <c r="Q129" s="27"/>
      <c r="R129" s="27" t="s">
        <v>0</v>
      </c>
      <c r="S129" s="27"/>
      <c r="T129" s="28"/>
      <c r="U129" s="29"/>
      <c r="V129" s="32">
        <v>0.25</v>
      </c>
      <c r="W129" s="318"/>
      <c r="X129" s="319"/>
      <c r="Y129" s="160">
        <f t="shared" si="49"/>
        <v>0.25</v>
      </c>
      <c r="Z129" s="159">
        <f t="shared" si="64"/>
        <v>2.5</v>
      </c>
      <c r="AA129" s="327"/>
      <c r="AB129" s="400">
        <f t="shared" si="73"/>
        <v>-30</v>
      </c>
      <c r="AC129" s="371"/>
      <c r="AD129" s="226" t="str">
        <f t="shared" si="50"/>
        <v/>
      </c>
      <c r="AE129" s="368">
        <f t="shared" si="65"/>
        <v>-27.5</v>
      </c>
      <c r="AF129" s="339"/>
      <c r="AG129" s="338"/>
      <c r="AH129" s="336"/>
      <c r="AI129" s="161">
        <f t="shared" si="66"/>
        <v>0</v>
      </c>
      <c r="AJ129" s="162">
        <f t="shared" si="51"/>
        <v>2.5</v>
      </c>
      <c r="AK129" s="163">
        <f t="shared" si="67"/>
        <v>2.5</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f t="shared" si="52"/>
        <v>10</v>
      </c>
      <c r="AX129" s="165" t="str">
        <f t="shared" si="53"/>
        <v/>
      </c>
      <c r="AY129" s="193">
        <f t="shared" si="54"/>
        <v>10</v>
      </c>
      <c r="AZ129" s="183" t="str">
        <f t="shared" si="55"/>
        <v/>
      </c>
      <c r="BA129" s="173">
        <f t="shared" si="56"/>
        <v>0.25</v>
      </c>
      <c r="BB129" s="174" t="str">
        <f t="shared" si="57"/>
        <v/>
      </c>
      <c r="BC129" s="186">
        <f t="shared" si="80"/>
        <v>0.25</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37.5" x14ac:dyDescent="0.3">
      <c r="A130" s="221"/>
      <c r="B130" s="222"/>
      <c r="C130" s="213">
        <v>119</v>
      </c>
      <c r="D130" s="643" t="s">
        <v>3526</v>
      </c>
      <c r="E130" s="16" t="s">
        <v>3505</v>
      </c>
      <c r="F130" s="17"/>
      <c r="G130" s="134">
        <v>44208</v>
      </c>
      <c r="H130" s="135"/>
      <c r="I130" s="141"/>
      <c r="J130" s="25"/>
      <c r="K130" s="145"/>
      <c r="L130" s="28"/>
      <c r="M130" s="395">
        <v>44221</v>
      </c>
      <c r="N130" s="158">
        <f t="shared" si="63"/>
        <v>10</v>
      </c>
      <c r="O130" s="27"/>
      <c r="P130" s="27"/>
      <c r="Q130" s="27"/>
      <c r="R130" s="27" t="s">
        <v>0</v>
      </c>
      <c r="S130" s="27"/>
      <c r="T130" s="28"/>
      <c r="U130" s="29"/>
      <c r="V130" s="32">
        <v>0.25</v>
      </c>
      <c r="W130" s="318"/>
      <c r="X130" s="319"/>
      <c r="Y130" s="160">
        <f t="shared" si="49"/>
        <v>0.25</v>
      </c>
      <c r="Z130" s="159">
        <f t="shared" si="64"/>
        <v>2.5</v>
      </c>
      <c r="AA130" s="327"/>
      <c r="AB130" s="400">
        <f t="shared" si="73"/>
        <v>-30</v>
      </c>
      <c r="AC130" s="371"/>
      <c r="AD130" s="226" t="str">
        <f t="shared" si="50"/>
        <v/>
      </c>
      <c r="AE130" s="368">
        <f t="shared" si="65"/>
        <v>-27.5</v>
      </c>
      <c r="AF130" s="339"/>
      <c r="AG130" s="338"/>
      <c r="AH130" s="336"/>
      <c r="AI130" s="161">
        <f t="shared" si="66"/>
        <v>0</v>
      </c>
      <c r="AJ130" s="162">
        <f t="shared" si="51"/>
        <v>2.5</v>
      </c>
      <c r="AK130" s="163">
        <f t="shared" si="67"/>
        <v>2.5</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f t="shared" si="52"/>
        <v>10</v>
      </c>
      <c r="AX130" s="165" t="str">
        <f t="shared" si="53"/>
        <v/>
      </c>
      <c r="AY130" s="193">
        <f t="shared" si="54"/>
        <v>10</v>
      </c>
      <c r="AZ130" s="183" t="str">
        <f t="shared" si="55"/>
        <v/>
      </c>
      <c r="BA130" s="173">
        <f t="shared" si="56"/>
        <v>0.25</v>
      </c>
      <c r="BB130" s="174" t="str">
        <f t="shared" si="57"/>
        <v/>
      </c>
      <c r="BC130" s="186">
        <f t="shared" si="80"/>
        <v>0.25</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37.5" x14ac:dyDescent="0.3">
      <c r="A131" s="221"/>
      <c r="B131" s="222"/>
      <c r="C131" s="214">
        <v>120</v>
      </c>
      <c r="D131" s="660" t="s">
        <v>3527</v>
      </c>
      <c r="E131" s="18" t="s">
        <v>3505</v>
      </c>
      <c r="F131" s="17"/>
      <c r="G131" s="134">
        <v>44208</v>
      </c>
      <c r="H131" s="135"/>
      <c r="I131" s="141"/>
      <c r="J131" s="25"/>
      <c r="K131" s="145"/>
      <c r="L131" s="28"/>
      <c r="M131" s="395">
        <v>44221</v>
      </c>
      <c r="N131" s="158">
        <f t="shared" si="63"/>
        <v>10</v>
      </c>
      <c r="O131" s="27"/>
      <c r="P131" s="27"/>
      <c r="Q131" s="27"/>
      <c r="R131" s="27" t="s">
        <v>0</v>
      </c>
      <c r="S131" s="27"/>
      <c r="T131" s="28"/>
      <c r="U131" s="29"/>
      <c r="V131" s="32">
        <v>0.25</v>
      </c>
      <c r="W131" s="318"/>
      <c r="X131" s="319"/>
      <c r="Y131" s="160">
        <f t="shared" si="49"/>
        <v>0.25</v>
      </c>
      <c r="Z131" s="159">
        <f t="shared" si="64"/>
        <v>2.5</v>
      </c>
      <c r="AA131" s="327"/>
      <c r="AB131" s="400">
        <f t="shared" si="73"/>
        <v>-30</v>
      </c>
      <c r="AC131" s="371"/>
      <c r="AD131" s="226" t="str">
        <f t="shared" si="50"/>
        <v/>
      </c>
      <c r="AE131" s="368">
        <f t="shared" si="65"/>
        <v>-27.5</v>
      </c>
      <c r="AF131" s="339"/>
      <c r="AG131" s="338"/>
      <c r="AH131" s="336"/>
      <c r="AI131" s="161">
        <f t="shared" si="66"/>
        <v>0</v>
      </c>
      <c r="AJ131" s="162">
        <f t="shared" si="51"/>
        <v>2.5</v>
      </c>
      <c r="AK131" s="163">
        <f t="shared" si="67"/>
        <v>2.5</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f t="shared" si="52"/>
        <v>10</v>
      </c>
      <c r="AX131" s="165" t="str">
        <f t="shared" si="53"/>
        <v/>
      </c>
      <c r="AY131" s="193">
        <f t="shared" si="54"/>
        <v>10</v>
      </c>
      <c r="AZ131" s="183" t="str">
        <f t="shared" si="55"/>
        <v/>
      </c>
      <c r="BA131" s="173">
        <f t="shared" si="56"/>
        <v>0.25</v>
      </c>
      <c r="BB131" s="174" t="str">
        <f t="shared" si="57"/>
        <v/>
      </c>
      <c r="BC131" s="186">
        <f t="shared" si="80"/>
        <v>0.25</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37.5" x14ac:dyDescent="0.3">
      <c r="A132" s="221"/>
      <c r="B132" s="222"/>
      <c r="C132" s="213">
        <v>121</v>
      </c>
      <c r="D132" s="643" t="s">
        <v>3528</v>
      </c>
      <c r="E132" s="16" t="s">
        <v>3505</v>
      </c>
      <c r="F132" s="17"/>
      <c r="G132" s="134">
        <v>44208</v>
      </c>
      <c r="H132" s="135"/>
      <c r="I132" s="141"/>
      <c r="J132" s="25"/>
      <c r="K132" s="145"/>
      <c r="L132" s="28"/>
      <c r="M132" s="395">
        <v>44221</v>
      </c>
      <c r="N132" s="158">
        <f t="shared" si="63"/>
        <v>10</v>
      </c>
      <c r="O132" s="27"/>
      <c r="P132" s="27"/>
      <c r="Q132" s="27"/>
      <c r="R132" s="27" t="s">
        <v>0</v>
      </c>
      <c r="S132" s="27"/>
      <c r="T132" s="28"/>
      <c r="U132" s="29"/>
      <c r="V132" s="32">
        <v>0.25</v>
      </c>
      <c r="W132" s="318"/>
      <c r="X132" s="319"/>
      <c r="Y132" s="160">
        <f t="shared" si="49"/>
        <v>0.25</v>
      </c>
      <c r="Z132" s="159">
        <f t="shared" si="64"/>
        <v>2.5</v>
      </c>
      <c r="AA132" s="327"/>
      <c r="AB132" s="400">
        <f t="shared" si="73"/>
        <v>-30</v>
      </c>
      <c r="AC132" s="371"/>
      <c r="AD132" s="226" t="str">
        <f t="shared" si="50"/>
        <v/>
      </c>
      <c r="AE132" s="368">
        <f t="shared" si="65"/>
        <v>-27.5</v>
      </c>
      <c r="AF132" s="339"/>
      <c r="AG132" s="338"/>
      <c r="AH132" s="336"/>
      <c r="AI132" s="161">
        <f t="shared" si="66"/>
        <v>0</v>
      </c>
      <c r="AJ132" s="162">
        <f t="shared" si="51"/>
        <v>2.5</v>
      </c>
      <c r="AK132" s="163">
        <f t="shared" si="67"/>
        <v>2.5</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f t="shared" si="52"/>
        <v>10</v>
      </c>
      <c r="AX132" s="165" t="str">
        <f t="shared" si="53"/>
        <v/>
      </c>
      <c r="AY132" s="193">
        <f t="shared" si="54"/>
        <v>10</v>
      </c>
      <c r="AZ132" s="183" t="str">
        <f t="shared" si="55"/>
        <v/>
      </c>
      <c r="BA132" s="173">
        <f t="shared" si="56"/>
        <v>0.25</v>
      </c>
      <c r="BB132" s="174" t="str">
        <f t="shared" si="57"/>
        <v/>
      </c>
      <c r="BC132" s="186">
        <f t="shared" si="80"/>
        <v>0.25</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37.5" x14ac:dyDescent="0.3">
      <c r="A133" s="221"/>
      <c r="B133" s="222"/>
      <c r="C133" s="214">
        <v>122</v>
      </c>
      <c r="D133" s="643" t="s">
        <v>3529</v>
      </c>
      <c r="E133" s="16" t="s">
        <v>3505</v>
      </c>
      <c r="F133" s="17"/>
      <c r="G133" s="134">
        <v>44208</v>
      </c>
      <c r="H133" s="135"/>
      <c r="I133" s="141"/>
      <c r="J133" s="25"/>
      <c r="K133" s="145"/>
      <c r="L133" s="28"/>
      <c r="M133" s="395">
        <v>44221</v>
      </c>
      <c r="N133" s="158">
        <f t="shared" si="63"/>
        <v>10</v>
      </c>
      <c r="O133" s="27" t="s">
        <v>0</v>
      </c>
      <c r="P133" s="27"/>
      <c r="Q133" s="27"/>
      <c r="R133" s="27"/>
      <c r="S133" s="27"/>
      <c r="T133" s="28"/>
      <c r="U133" s="29"/>
      <c r="V133" s="32">
        <v>0.25</v>
      </c>
      <c r="W133" s="318">
        <v>0.25</v>
      </c>
      <c r="X133" s="319"/>
      <c r="Y133" s="160">
        <f t="shared" si="49"/>
        <v>0.5</v>
      </c>
      <c r="Z133" s="159">
        <f t="shared" si="64"/>
        <v>7.5</v>
      </c>
      <c r="AA133" s="327"/>
      <c r="AB133" s="400">
        <f t="shared" si="73"/>
        <v>-30</v>
      </c>
      <c r="AC133" s="371"/>
      <c r="AD133" s="226" t="str">
        <f t="shared" si="50"/>
        <v/>
      </c>
      <c r="AE133" s="368">
        <f t="shared" si="65"/>
        <v>-22.5</v>
      </c>
      <c r="AF133" s="339"/>
      <c r="AG133" s="338"/>
      <c r="AH133" s="336"/>
      <c r="AI133" s="161">
        <f t="shared" si="66"/>
        <v>0</v>
      </c>
      <c r="AJ133" s="162">
        <f t="shared" si="51"/>
        <v>7.5</v>
      </c>
      <c r="AK133" s="163">
        <f t="shared" si="67"/>
        <v>7.5</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f t="shared" si="52"/>
        <v>10</v>
      </c>
      <c r="AX133" s="165" t="str">
        <f t="shared" si="53"/>
        <v/>
      </c>
      <c r="AY133" s="193">
        <f t="shared" si="54"/>
        <v>10</v>
      </c>
      <c r="AZ133" s="183" t="str">
        <f t="shared" si="55"/>
        <v/>
      </c>
      <c r="BA133" s="173">
        <f t="shared" si="56"/>
        <v>0.25</v>
      </c>
      <c r="BB133" s="174" t="str">
        <f t="shared" si="57"/>
        <v/>
      </c>
      <c r="BC133" s="186">
        <f t="shared" si="80"/>
        <v>0.25</v>
      </c>
      <c r="BD133" s="174" t="str">
        <f t="shared" si="58"/>
        <v/>
      </c>
      <c r="BE133" s="201">
        <f t="shared" si="59"/>
        <v>0.25</v>
      </c>
      <c r="BF133" s="174" t="str">
        <f t="shared" si="60"/>
        <v/>
      </c>
      <c r="BG133" s="186">
        <f t="shared" si="61"/>
        <v>0.25</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37.5" x14ac:dyDescent="0.3">
      <c r="A134" s="221"/>
      <c r="B134" s="222"/>
      <c r="C134" s="214">
        <v>123</v>
      </c>
      <c r="D134" s="647" t="s">
        <v>3522</v>
      </c>
      <c r="E134" s="16" t="s">
        <v>3541</v>
      </c>
      <c r="F134" s="17"/>
      <c r="G134" s="134">
        <v>44208</v>
      </c>
      <c r="H134" s="135">
        <v>44225</v>
      </c>
      <c r="I134" s="141"/>
      <c r="J134" s="25"/>
      <c r="K134" s="145"/>
      <c r="L134" s="28"/>
      <c r="M134" s="395">
        <v>44225</v>
      </c>
      <c r="N134" s="158">
        <f t="shared" si="63"/>
        <v>14</v>
      </c>
      <c r="O134" s="27"/>
      <c r="P134" s="27"/>
      <c r="Q134" s="27"/>
      <c r="R134" s="27" t="s">
        <v>0</v>
      </c>
      <c r="S134" s="27"/>
      <c r="T134" s="28"/>
      <c r="U134" s="29"/>
      <c r="V134" s="32">
        <v>0.25</v>
      </c>
      <c r="W134" s="318"/>
      <c r="X134" s="319"/>
      <c r="Y134" s="160">
        <f t="shared" si="49"/>
        <v>0.25</v>
      </c>
      <c r="Z134" s="159">
        <f t="shared" si="64"/>
        <v>2.5</v>
      </c>
      <c r="AA134" s="327"/>
      <c r="AB134" s="400">
        <f t="shared" si="73"/>
        <v>-30</v>
      </c>
      <c r="AC134" s="371"/>
      <c r="AD134" s="226" t="str">
        <f t="shared" si="50"/>
        <v/>
      </c>
      <c r="AE134" s="368">
        <f t="shared" si="65"/>
        <v>-27.5</v>
      </c>
      <c r="AF134" s="339"/>
      <c r="AG134" s="338"/>
      <c r="AH134" s="336"/>
      <c r="AI134" s="161">
        <f t="shared" si="66"/>
        <v>0</v>
      </c>
      <c r="AJ134" s="162">
        <f t="shared" si="51"/>
        <v>2.5</v>
      </c>
      <c r="AK134" s="163">
        <f t="shared" si="67"/>
        <v>2.5</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f t="shared" si="52"/>
        <v>14</v>
      </c>
      <c r="AX134" s="165" t="str">
        <f t="shared" si="53"/>
        <v/>
      </c>
      <c r="AY134" s="193">
        <f t="shared" si="54"/>
        <v>14</v>
      </c>
      <c r="AZ134" s="183" t="str">
        <f t="shared" si="55"/>
        <v/>
      </c>
      <c r="BA134" s="173">
        <f t="shared" si="56"/>
        <v>0.25</v>
      </c>
      <c r="BB134" s="174" t="str">
        <f t="shared" si="57"/>
        <v/>
      </c>
      <c r="BC134" s="186">
        <f t="shared" si="80"/>
        <v>0.25</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37.5" x14ac:dyDescent="0.3">
      <c r="A135" s="221"/>
      <c r="B135" s="222"/>
      <c r="C135" s="213">
        <v>124</v>
      </c>
      <c r="D135" s="661" t="s">
        <v>3523</v>
      </c>
      <c r="E135" s="18" t="s">
        <v>3541</v>
      </c>
      <c r="F135" s="17"/>
      <c r="G135" s="134">
        <v>44208</v>
      </c>
      <c r="H135" s="135">
        <v>44225</v>
      </c>
      <c r="I135" s="141"/>
      <c r="J135" s="25"/>
      <c r="K135" s="145"/>
      <c r="L135" s="28"/>
      <c r="M135" s="395">
        <v>44225</v>
      </c>
      <c r="N135" s="158">
        <f t="shared" si="63"/>
        <v>14</v>
      </c>
      <c r="O135" s="27"/>
      <c r="P135" s="27"/>
      <c r="Q135" s="27"/>
      <c r="R135" s="27" t="s">
        <v>0</v>
      </c>
      <c r="S135" s="27"/>
      <c r="T135" s="28"/>
      <c r="U135" s="29"/>
      <c r="V135" s="32">
        <v>0.25</v>
      </c>
      <c r="W135" s="318"/>
      <c r="X135" s="319"/>
      <c r="Y135" s="160">
        <f t="shared" si="49"/>
        <v>0.25</v>
      </c>
      <c r="Z135" s="159">
        <f t="shared" si="64"/>
        <v>2.5</v>
      </c>
      <c r="AA135" s="327"/>
      <c r="AB135" s="400">
        <f t="shared" si="73"/>
        <v>-30</v>
      </c>
      <c r="AC135" s="371"/>
      <c r="AD135" s="226" t="str">
        <f t="shared" si="50"/>
        <v/>
      </c>
      <c r="AE135" s="368">
        <f t="shared" si="65"/>
        <v>-27.5</v>
      </c>
      <c r="AF135" s="339"/>
      <c r="AG135" s="338"/>
      <c r="AH135" s="336"/>
      <c r="AI135" s="161">
        <f t="shared" si="66"/>
        <v>0</v>
      </c>
      <c r="AJ135" s="162">
        <f t="shared" si="51"/>
        <v>2.5</v>
      </c>
      <c r="AK135" s="163">
        <f t="shared" si="67"/>
        <v>2.5</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f t="shared" si="52"/>
        <v>14</v>
      </c>
      <c r="AX135" s="165" t="str">
        <f t="shared" si="53"/>
        <v/>
      </c>
      <c r="AY135" s="193">
        <f t="shared" si="54"/>
        <v>14</v>
      </c>
      <c r="AZ135" s="183" t="str">
        <f t="shared" si="55"/>
        <v/>
      </c>
      <c r="BA135" s="173">
        <f t="shared" si="56"/>
        <v>0.25</v>
      </c>
      <c r="BB135" s="174" t="str">
        <f t="shared" si="57"/>
        <v/>
      </c>
      <c r="BC135" s="186">
        <f t="shared" si="80"/>
        <v>0.25</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647" t="s">
        <v>3524</v>
      </c>
      <c r="E136" s="16" t="s">
        <v>3541</v>
      </c>
      <c r="F136" s="17"/>
      <c r="G136" s="134">
        <v>44208</v>
      </c>
      <c r="H136" s="135">
        <v>44225</v>
      </c>
      <c r="I136" s="141"/>
      <c r="J136" s="25"/>
      <c r="K136" s="145"/>
      <c r="L136" s="28"/>
      <c r="M136" s="395">
        <v>44225</v>
      </c>
      <c r="N136" s="158">
        <f t="shared" si="63"/>
        <v>14</v>
      </c>
      <c r="O136" s="27"/>
      <c r="P136" s="27"/>
      <c r="Q136" s="27"/>
      <c r="R136" s="27" t="s">
        <v>0</v>
      </c>
      <c r="S136" s="27"/>
      <c r="T136" s="28"/>
      <c r="U136" s="29"/>
      <c r="V136" s="32">
        <v>0.25</v>
      </c>
      <c r="W136" s="318"/>
      <c r="X136" s="319"/>
      <c r="Y136" s="160">
        <f t="shared" si="49"/>
        <v>0.25</v>
      </c>
      <c r="Z136" s="159">
        <f t="shared" si="64"/>
        <v>2.5</v>
      </c>
      <c r="AA136" s="327"/>
      <c r="AB136" s="400">
        <f t="shared" si="73"/>
        <v>-30</v>
      </c>
      <c r="AC136" s="371"/>
      <c r="AD136" s="226" t="str">
        <f t="shared" si="50"/>
        <v/>
      </c>
      <c r="AE136" s="368">
        <f t="shared" si="65"/>
        <v>-27.5</v>
      </c>
      <c r="AF136" s="339"/>
      <c r="AG136" s="338"/>
      <c r="AH136" s="336"/>
      <c r="AI136" s="161">
        <f t="shared" si="66"/>
        <v>0</v>
      </c>
      <c r="AJ136" s="162">
        <f t="shared" si="51"/>
        <v>2.5</v>
      </c>
      <c r="AK136" s="163">
        <f t="shared" si="67"/>
        <v>2.5</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f t="shared" si="52"/>
        <v>14</v>
      </c>
      <c r="AX136" s="165" t="str">
        <f t="shared" si="53"/>
        <v/>
      </c>
      <c r="AY136" s="193">
        <f t="shared" si="54"/>
        <v>14</v>
      </c>
      <c r="AZ136" s="183" t="str">
        <f t="shared" si="55"/>
        <v/>
      </c>
      <c r="BA136" s="173">
        <f t="shared" si="56"/>
        <v>0.25</v>
      </c>
      <c r="BB136" s="174" t="str">
        <f t="shared" si="57"/>
        <v/>
      </c>
      <c r="BC136" s="186">
        <f t="shared" si="80"/>
        <v>0.25</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37.5" x14ac:dyDescent="0.3">
      <c r="A137" s="221"/>
      <c r="B137" s="222"/>
      <c r="C137" s="213">
        <v>126</v>
      </c>
      <c r="D137" s="647" t="s">
        <v>3525</v>
      </c>
      <c r="E137" s="16" t="s">
        <v>3541</v>
      </c>
      <c r="F137" s="17"/>
      <c r="G137" s="134">
        <v>44208</v>
      </c>
      <c r="H137" s="135">
        <v>44225</v>
      </c>
      <c r="I137" s="141"/>
      <c r="J137" s="25"/>
      <c r="K137" s="145"/>
      <c r="L137" s="28"/>
      <c r="M137" s="395">
        <v>44225</v>
      </c>
      <c r="N137" s="158">
        <f t="shared" si="63"/>
        <v>14</v>
      </c>
      <c r="O137" s="27"/>
      <c r="P137" s="27"/>
      <c r="Q137" s="27"/>
      <c r="R137" s="27" t="s">
        <v>0</v>
      </c>
      <c r="S137" s="27"/>
      <c r="T137" s="28"/>
      <c r="U137" s="29"/>
      <c r="V137" s="32">
        <v>0.25</v>
      </c>
      <c r="W137" s="318"/>
      <c r="X137" s="319"/>
      <c r="Y137" s="160">
        <f t="shared" si="49"/>
        <v>0.25</v>
      </c>
      <c r="Z137" s="159">
        <f t="shared" si="64"/>
        <v>2.5</v>
      </c>
      <c r="AA137" s="327"/>
      <c r="AB137" s="400">
        <f t="shared" si="73"/>
        <v>-30</v>
      </c>
      <c r="AC137" s="371"/>
      <c r="AD137" s="226" t="str">
        <f t="shared" si="50"/>
        <v/>
      </c>
      <c r="AE137" s="368">
        <f t="shared" si="65"/>
        <v>-27.5</v>
      </c>
      <c r="AF137" s="339"/>
      <c r="AG137" s="338"/>
      <c r="AH137" s="336"/>
      <c r="AI137" s="161">
        <f t="shared" si="66"/>
        <v>0</v>
      </c>
      <c r="AJ137" s="162">
        <f t="shared" si="51"/>
        <v>2.5</v>
      </c>
      <c r="AK137" s="163">
        <f t="shared" si="67"/>
        <v>2.5</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f t="shared" si="52"/>
        <v>14</v>
      </c>
      <c r="AX137" s="165" t="str">
        <f t="shared" si="53"/>
        <v/>
      </c>
      <c r="AY137" s="193">
        <f t="shared" si="54"/>
        <v>14</v>
      </c>
      <c r="AZ137" s="183" t="str">
        <f t="shared" si="55"/>
        <v/>
      </c>
      <c r="BA137" s="173">
        <f t="shared" si="56"/>
        <v>0.25</v>
      </c>
      <c r="BB137" s="174" t="str">
        <f t="shared" si="57"/>
        <v/>
      </c>
      <c r="BC137" s="186">
        <f t="shared" si="80"/>
        <v>0.25</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37.5" x14ac:dyDescent="0.3">
      <c r="A138" s="221"/>
      <c r="B138" s="222"/>
      <c r="C138" s="214">
        <v>127</v>
      </c>
      <c r="D138" s="647" t="s">
        <v>3526</v>
      </c>
      <c r="E138" s="16" t="s">
        <v>3541</v>
      </c>
      <c r="F138" s="17"/>
      <c r="G138" s="134">
        <v>44208</v>
      </c>
      <c r="H138" s="135">
        <v>44225</v>
      </c>
      <c r="I138" s="141"/>
      <c r="J138" s="25"/>
      <c r="K138" s="145"/>
      <c r="L138" s="28"/>
      <c r="M138" s="395">
        <v>44225</v>
      </c>
      <c r="N138" s="158">
        <f t="shared" si="63"/>
        <v>14</v>
      </c>
      <c r="O138" s="27"/>
      <c r="P138" s="27"/>
      <c r="Q138" s="27"/>
      <c r="R138" s="27" t="s">
        <v>0</v>
      </c>
      <c r="S138" s="27"/>
      <c r="T138" s="28"/>
      <c r="U138" s="29"/>
      <c r="V138" s="32">
        <v>0.25</v>
      </c>
      <c r="W138" s="318"/>
      <c r="X138" s="319"/>
      <c r="Y138" s="160">
        <f t="shared" si="49"/>
        <v>0.25</v>
      </c>
      <c r="Z138" s="159">
        <f t="shared" si="64"/>
        <v>2.5</v>
      </c>
      <c r="AA138" s="327"/>
      <c r="AB138" s="400">
        <f t="shared" si="73"/>
        <v>-30</v>
      </c>
      <c r="AC138" s="371"/>
      <c r="AD138" s="226" t="str">
        <f t="shared" si="50"/>
        <v/>
      </c>
      <c r="AE138" s="368">
        <f t="shared" si="65"/>
        <v>-27.5</v>
      </c>
      <c r="AF138" s="339"/>
      <c r="AG138" s="338"/>
      <c r="AH138" s="336"/>
      <c r="AI138" s="161">
        <f t="shared" si="66"/>
        <v>0</v>
      </c>
      <c r="AJ138" s="162">
        <f t="shared" si="51"/>
        <v>2.5</v>
      </c>
      <c r="AK138" s="163">
        <f t="shared" si="67"/>
        <v>2.5</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f t="shared" si="52"/>
        <v>14</v>
      </c>
      <c r="AX138" s="165" t="str">
        <f t="shared" si="53"/>
        <v/>
      </c>
      <c r="AY138" s="193">
        <f t="shared" si="54"/>
        <v>14</v>
      </c>
      <c r="AZ138" s="183" t="str">
        <f t="shared" si="55"/>
        <v/>
      </c>
      <c r="BA138" s="173">
        <f t="shared" si="56"/>
        <v>0.25</v>
      </c>
      <c r="BB138" s="174" t="str">
        <f t="shared" si="57"/>
        <v/>
      </c>
      <c r="BC138" s="186">
        <f t="shared" si="80"/>
        <v>0.25</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37.5" x14ac:dyDescent="0.3">
      <c r="A139" s="221"/>
      <c r="B139" s="222"/>
      <c r="C139" s="214">
        <v>128</v>
      </c>
      <c r="D139" s="661" t="s">
        <v>3527</v>
      </c>
      <c r="E139" s="18" t="s">
        <v>3541</v>
      </c>
      <c r="F139" s="17"/>
      <c r="G139" s="134">
        <v>44208</v>
      </c>
      <c r="H139" s="135">
        <v>44225</v>
      </c>
      <c r="I139" s="141"/>
      <c r="J139" s="25"/>
      <c r="K139" s="145"/>
      <c r="L139" s="28"/>
      <c r="M139" s="395">
        <v>44225</v>
      </c>
      <c r="N139" s="158">
        <f t="shared" si="63"/>
        <v>14</v>
      </c>
      <c r="O139" s="27"/>
      <c r="P139" s="27"/>
      <c r="Q139" s="27"/>
      <c r="R139" s="27" t="s">
        <v>0</v>
      </c>
      <c r="S139" s="27"/>
      <c r="T139" s="28"/>
      <c r="U139" s="29"/>
      <c r="V139" s="32">
        <v>0.25</v>
      </c>
      <c r="W139" s="318"/>
      <c r="X139" s="319"/>
      <c r="Y139" s="160">
        <f t="shared" si="49"/>
        <v>0.25</v>
      </c>
      <c r="Z139" s="159">
        <f t="shared" si="64"/>
        <v>2.5</v>
      </c>
      <c r="AA139" s="327"/>
      <c r="AB139" s="400">
        <f t="shared" si="73"/>
        <v>-30</v>
      </c>
      <c r="AC139" s="371"/>
      <c r="AD139" s="226" t="str">
        <f t="shared" si="50"/>
        <v/>
      </c>
      <c r="AE139" s="368">
        <f t="shared" si="65"/>
        <v>-27.5</v>
      </c>
      <c r="AF139" s="339"/>
      <c r="AG139" s="338"/>
      <c r="AH139" s="336"/>
      <c r="AI139" s="161">
        <f t="shared" si="66"/>
        <v>0</v>
      </c>
      <c r="AJ139" s="162">
        <f t="shared" si="51"/>
        <v>2.5</v>
      </c>
      <c r="AK139" s="163">
        <f t="shared" si="67"/>
        <v>2.5</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f t="shared" si="52"/>
        <v>14</v>
      </c>
      <c r="AX139" s="165" t="str">
        <f t="shared" si="53"/>
        <v/>
      </c>
      <c r="AY139" s="193">
        <f t="shared" si="54"/>
        <v>14</v>
      </c>
      <c r="AZ139" s="183" t="str">
        <f t="shared" si="55"/>
        <v/>
      </c>
      <c r="BA139" s="173">
        <f t="shared" si="56"/>
        <v>0.25</v>
      </c>
      <c r="BB139" s="174" t="str">
        <f t="shared" si="57"/>
        <v/>
      </c>
      <c r="BC139" s="186">
        <f t="shared" si="80"/>
        <v>0.25</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37.5" x14ac:dyDescent="0.3">
      <c r="A140" s="221"/>
      <c r="B140" s="222"/>
      <c r="C140" s="213">
        <v>129</v>
      </c>
      <c r="D140" s="647" t="s">
        <v>3528</v>
      </c>
      <c r="E140" s="16" t="s">
        <v>3541</v>
      </c>
      <c r="F140" s="17"/>
      <c r="G140" s="134">
        <v>44208</v>
      </c>
      <c r="H140" s="135">
        <v>44225</v>
      </c>
      <c r="I140" s="141"/>
      <c r="J140" s="25"/>
      <c r="K140" s="145"/>
      <c r="L140" s="28"/>
      <c r="M140" s="395">
        <v>44225</v>
      </c>
      <c r="N140" s="158">
        <f t="shared" si="63"/>
        <v>14</v>
      </c>
      <c r="O140" s="27"/>
      <c r="P140" s="27"/>
      <c r="Q140" s="27"/>
      <c r="R140" s="27" t="s">
        <v>0</v>
      </c>
      <c r="S140" s="27"/>
      <c r="T140" s="28"/>
      <c r="U140" s="29"/>
      <c r="V140" s="32">
        <v>0.25</v>
      </c>
      <c r="W140" s="318"/>
      <c r="X140" s="319"/>
      <c r="Y140" s="160">
        <f t="shared" ref="Y140:Y203" si="81">V140+W140+X140</f>
        <v>0.25</v>
      </c>
      <c r="Z140" s="159">
        <f t="shared" si="64"/>
        <v>2.5</v>
      </c>
      <c r="AA140" s="327"/>
      <c r="AB140" s="400">
        <f t="shared" si="73"/>
        <v>-30</v>
      </c>
      <c r="AC140" s="371"/>
      <c r="AD140" s="226" t="str">
        <f t="shared" ref="AD140:AD203" si="82">IF(F140="x",(0-((V140*10)+(W140*20))),"")</f>
        <v/>
      </c>
      <c r="AE140" s="368">
        <f t="shared" si="65"/>
        <v>-27.5</v>
      </c>
      <c r="AF140" s="339"/>
      <c r="AG140" s="338"/>
      <c r="AH140" s="336"/>
      <c r="AI140" s="161">
        <f t="shared" si="66"/>
        <v>0</v>
      </c>
      <c r="AJ140" s="162">
        <f t="shared" ref="AJ140:AJ203" si="83">(X140*20)+Z140+AA140+AF140</f>
        <v>2.5</v>
      </c>
      <c r="AK140" s="163">
        <f t="shared" si="67"/>
        <v>2.5</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f t="shared" ref="AW140:AW203" si="84">IF(N140&gt;0,N140,"")</f>
        <v>14</v>
      </c>
      <c r="AX140" s="165" t="str">
        <f t="shared" ref="AX140:AX203" si="85">IF(AND(K140="x",AW140&gt;0),AW140,"")</f>
        <v/>
      </c>
      <c r="AY140" s="193">
        <f t="shared" ref="AY140:AY203" si="86">IF(OR(K140="x",F140="x",AW140&lt;=0),"",AW140)</f>
        <v>14</v>
      </c>
      <c r="AZ140" s="183" t="str">
        <f t="shared" ref="AZ140:AZ203" si="87">IF(AND(F140="x",AW140&gt;0),AW140,"")</f>
        <v/>
      </c>
      <c r="BA140" s="173">
        <f t="shared" ref="BA140:BA203" si="88">IF(V140&gt;0,V140,"")</f>
        <v>0.25</v>
      </c>
      <c r="BB140" s="174" t="str">
        <f t="shared" ref="BB140:BB203" si="89">IF(AND(K140="x",BA140&gt;0),BA140,"")</f>
        <v/>
      </c>
      <c r="BC140" s="186">
        <f t="shared" si="80"/>
        <v>0.25</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37.5" x14ac:dyDescent="0.3">
      <c r="A141" s="221"/>
      <c r="B141" s="222"/>
      <c r="C141" s="214">
        <v>130</v>
      </c>
      <c r="D141" s="647" t="s">
        <v>3529</v>
      </c>
      <c r="E141" s="16" t="s">
        <v>3541</v>
      </c>
      <c r="F141" s="17"/>
      <c r="G141" s="134">
        <v>44208</v>
      </c>
      <c r="H141" s="135">
        <v>44225</v>
      </c>
      <c r="I141" s="141"/>
      <c r="J141" s="25"/>
      <c r="K141" s="145"/>
      <c r="L141" s="28"/>
      <c r="M141" s="395">
        <v>44225</v>
      </c>
      <c r="N141" s="158">
        <f t="shared" ref="N141:N204" si="95">IF((NETWORKDAYS(G141,M141)&gt;0),(NETWORKDAYS(G141,M141)),"")</f>
        <v>14</v>
      </c>
      <c r="O141" s="27"/>
      <c r="P141" s="27"/>
      <c r="Q141" s="27"/>
      <c r="R141" s="27" t="s">
        <v>0</v>
      </c>
      <c r="S141" s="27"/>
      <c r="T141" s="28"/>
      <c r="U141" s="29"/>
      <c r="V141" s="32">
        <v>0.25</v>
      </c>
      <c r="W141" s="318"/>
      <c r="X141" s="319"/>
      <c r="Y141" s="160">
        <f t="shared" si="81"/>
        <v>0.25</v>
      </c>
      <c r="Z141" s="159">
        <f t="shared" ref="Z141:Z204" si="96">IF((F141="x"),0,((V141*10)+(W141*20)))</f>
        <v>2.5</v>
      </c>
      <c r="AA141" s="327"/>
      <c r="AB141" s="400">
        <f t="shared" si="73"/>
        <v>-30</v>
      </c>
      <c r="AC141" s="371"/>
      <c r="AD141" s="226" t="str">
        <f t="shared" si="82"/>
        <v/>
      </c>
      <c r="AE141" s="368">
        <f t="shared" ref="AE141:AE204" si="97">IF(AND(Z141&gt;0,F141="x"),0,IF(AND(Z141&gt;0,AC141="x"),Z141-60,IF(AND(Z141&gt;0,AB141=-30),Z141+AB141,0)))</f>
        <v>-27.5</v>
      </c>
      <c r="AF141" s="339"/>
      <c r="AG141" s="338"/>
      <c r="AH141" s="336"/>
      <c r="AI141" s="161">
        <f t="shared" ref="AI141:AI204" si="98">IF(AE141&lt;=0,AG141,AE141+AG141)</f>
        <v>0</v>
      </c>
      <c r="AJ141" s="162">
        <f t="shared" si="83"/>
        <v>2.5</v>
      </c>
      <c r="AK141" s="163">
        <f t="shared" ref="AK141:AK204" si="99">AJ141-AH141</f>
        <v>2.5</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f t="shared" si="84"/>
        <v>14</v>
      </c>
      <c r="AX141" s="165" t="str">
        <f t="shared" si="85"/>
        <v/>
      </c>
      <c r="AY141" s="193">
        <f t="shared" si="86"/>
        <v>14</v>
      </c>
      <c r="AZ141" s="183" t="str">
        <f t="shared" si="87"/>
        <v/>
      </c>
      <c r="BA141" s="173">
        <f t="shared" si="88"/>
        <v>0.25</v>
      </c>
      <c r="BB141" s="174" t="str">
        <f t="shared" si="89"/>
        <v/>
      </c>
      <c r="BC141" s="186">
        <f t="shared" si="80"/>
        <v>0.25</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37.5" x14ac:dyDescent="0.3">
      <c r="A142" s="221"/>
      <c r="B142" s="222"/>
      <c r="C142" s="213">
        <v>131</v>
      </c>
      <c r="D142" s="640" t="s">
        <v>3530</v>
      </c>
      <c r="E142" s="16" t="s">
        <v>46</v>
      </c>
      <c r="F142" s="17"/>
      <c r="G142" s="134">
        <v>44217</v>
      </c>
      <c r="H142" s="135">
        <v>44229</v>
      </c>
      <c r="I142" s="141" t="s">
        <v>0</v>
      </c>
      <c r="J142" s="25"/>
      <c r="K142" s="145"/>
      <c r="L142" s="28"/>
      <c r="M142" s="395">
        <v>44229</v>
      </c>
      <c r="N142" s="158">
        <f t="shared" si="95"/>
        <v>9</v>
      </c>
      <c r="O142" s="27" t="s">
        <v>0</v>
      </c>
      <c r="P142" s="27"/>
      <c r="Q142" s="27"/>
      <c r="R142" s="27"/>
      <c r="S142" s="27"/>
      <c r="T142" s="28"/>
      <c r="U142" s="29"/>
      <c r="V142" s="32">
        <v>0.25</v>
      </c>
      <c r="W142" s="318">
        <v>0.25</v>
      </c>
      <c r="X142" s="319"/>
      <c r="Y142" s="160">
        <f t="shared" si="81"/>
        <v>0.5</v>
      </c>
      <c r="Z142" s="159">
        <f t="shared" si="96"/>
        <v>7.5</v>
      </c>
      <c r="AA142" s="327"/>
      <c r="AB142" s="400">
        <f t="shared" ref="AB142:AB205" si="105">IF(AND(Z142&gt;=0,F142="x"),0,IF(AND(Z142&gt;0,AC142="x"),0,IF(Z142&gt;0,0-30,0)))</f>
        <v>-30</v>
      </c>
      <c r="AC142" s="371"/>
      <c r="AD142" s="226" t="str">
        <f t="shared" si="82"/>
        <v/>
      </c>
      <c r="AE142" s="368">
        <f t="shared" si="97"/>
        <v>-22.5</v>
      </c>
      <c r="AF142" s="339"/>
      <c r="AG142" s="338"/>
      <c r="AH142" s="336"/>
      <c r="AI142" s="161">
        <f t="shared" si="98"/>
        <v>0</v>
      </c>
      <c r="AJ142" s="162">
        <f t="shared" si="83"/>
        <v>7.5</v>
      </c>
      <c r="AK142" s="163">
        <f t="shared" si="99"/>
        <v>7.5</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f t="shared" si="84"/>
        <v>9</v>
      </c>
      <c r="AX142" s="165" t="str">
        <f t="shared" si="85"/>
        <v/>
      </c>
      <c r="AY142" s="193">
        <f t="shared" si="86"/>
        <v>9</v>
      </c>
      <c r="AZ142" s="183" t="str">
        <f t="shared" si="87"/>
        <v/>
      </c>
      <c r="BA142" s="173">
        <f t="shared" si="88"/>
        <v>0.25</v>
      </c>
      <c r="BB142" s="174" t="str">
        <f t="shared" si="89"/>
        <v/>
      </c>
      <c r="BC142" s="186">
        <f t="shared" si="80"/>
        <v>0.25</v>
      </c>
      <c r="BD142" s="174" t="str">
        <f t="shared" si="90"/>
        <v/>
      </c>
      <c r="BE142" s="201">
        <f t="shared" si="91"/>
        <v>0.25</v>
      </c>
      <c r="BF142" s="174" t="str">
        <f t="shared" si="92"/>
        <v/>
      </c>
      <c r="BG142" s="186">
        <f t="shared" si="93"/>
        <v>0.25</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20.25" customHeight="1" x14ac:dyDescent="0.3">
      <c r="A143" s="221"/>
      <c r="B143" s="222"/>
      <c r="C143" s="214">
        <v>132</v>
      </c>
      <c r="D143" s="655" t="s">
        <v>3531</v>
      </c>
      <c r="E143" s="18" t="s">
        <v>46</v>
      </c>
      <c r="F143" s="17"/>
      <c r="G143" s="134">
        <v>44217</v>
      </c>
      <c r="H143" s="135">
        <v>44229</v>
      </c>
      <c r="I143" s="141" t="s">
        <v>0</v>
      </c>
      <c r="J143" s="25"/>
      <c r="K143" s="145"/>
      <c r="L143" s="28"/>
      <c r="M143" s="395">
        <v>44229</v>
      </c>
      <c r="N143" s="158">
        <f t="shared" si="95"/>
        <v>9</v>
      </c>
      <c r="O143" s="27" t="s">
        <v>0</v>
      </c>
      <c r="P143" s="27"/>
      <c r="Q143" s="27"/>
      <c r="R143" s="27"/>
      <c r="S143" s="27"/>
      <c r="T143" s="28"/>
      <c r="U143" s="29"/>
      <c r="V143" s="32">
        <v>0.25</v>
      </c>
      <c r="W143" s="318">
        <v>0.25</v>
      </c>
      <c r="X143" s="319"/>
      <c r="Y143" s="160">
        <f t="shared" si="81"/>
        <v>0.5</v>
      </c>
      <c r="Z143" s="159">
        <f t="shared" si="96"/>
        <v>7.5</v>
      </c>
      <c r="AA143" s="327"/>
      <c r="AB143" s="400">
        <f t="shared" si="105"/>
        <v>-30</v>
      </c>
      <c r="AC143" s="371"/>
      <c r="AD143" s="226" t="str">
        <f t="shared" si="82"/>
        <v/>
      </c>
      <c r="AE143" s="368">
        <f t="shared" si="97"/>
        <v>-22.5</v>
      </c>
      <c r="AF143" s="339"/>
      <c r="AG143" s="338"/>
      <c r="AH143" s="336"/>
      <c r="AI143" s="161">
        <f t="shared" si="98"/>
        <v>0</v>
      </c>
      <c r="AJ143" s="162">
        <f t="shared" si="83"/>
        <v>7.5</v>
      </c>
      <c r="AK143" s="163">
        <f t="shared" si="99"/>
        <v>7.5</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f t="shared" si="84"/>
        <v>9</v>
      </c>
      <c r="AX143" s="165" t="str">
        <f t="shared" si="85"/>
        <v/>
      </c>
      <c r="AY143" s="193">
        <f t="shared" si="86"/>
        <v>9</v>
      </c>
      <c r="AZ143" s="183" t="str">
        <f t="shared" si="87"/>
        <v/>
      </c>
      <c r="BA143" s="173">
        <f t="shared" si="88"/>
        <v>0.25</v>
      </c>
      <c r="BB143" s="174" t="str">
        <f t="shared" si="89"/>
        <v/>
      </c>
      <c r="BC143" s="186">
        <f t="shared" si="80"/>
        <v>0.25</v>
      </c>
      <c r="BD143" s="174" t="str">
        <f t="shared" si="90"/>
        <v/>
      </c>
      <c r="BE143" s="201">
        <f t="shared" si="91"/>
        <v>0.25</v>
      </c>
      <c r="BF143" s="174" t="str">
        <f t="shared" si="92"/>
        <v/>
      </c>
      <c r="BG143" s="186">
        <f t="shared" si="93"/>
        <v>0.25</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37.5" x14ac:dyDescent="0.3">
      <c r="A144" s="221"/>
      <c r="B144" s="222"/>
      <c r="C144" s="214">
        <v>133</v>
      </c>
      <c r="D144" s="640" t="s">
        <v>3532</v>
      </c>
      <c r="E144" s="16" t="s">
        <v>46</v>
      </c>
      <c r="F144" s="17"/>
      <c r="G144" s="134">
        <v>44217</v>
      </c>
      <c r="H144" s="135">
        <v>44229</v>
      </c>
      <c r="I144" s="141" t="s">
        <v>0</v>
      </c>
      <c r="J144" s="25"/>
      <c r="K144" s="145"/>
      <c r="L144" s="28"/>
      <c r="M144" s="395">
        <v>44229</v>
      </c>
      <c r="N144" s="158">
        <f t="shared" si="95"/>
        <v>9</v>
      </c>
      <c r="O144" s="27" t="s">
        <v>0</v>
      </c>
      <c r="P144" s="27"/>
      <c r="Q144" s="27"/>
      <c r="R144" s="27"/>
      <c r="S144" s="27"/>
      <c r="T144" s="28"/>
      <c r="U144" s="29"/>
      <c r="V144" s="32">
        <v>0.25</v>
      </c>
      <c r="W144" s="318">
        <v>0.25</v>
      </c>
      <c r="X144" s="319"/>
      <c r="Y144" s="160">
        <f t="shared" si="81"/>
        <v>0.5</v>
      </c>
      <c r="Z144" s="159">
        <f t="shared" si="96"/>
        <v>7.5</v>
      </c>
      <c r="AA144" s="327"/>
      <c r="AB144" s="400">
        <f t="shared" si="105"/>
        <v>-30</v>
      </c>
      <c r="AC144" s="371"/>
      <c r="AD144" s="226" t="str">
        <f t="shared" si="82"/>
        <v/>
      </c>
      <c r="AE144" s="368">
        <f t="shared" si="97"/>
        <v>-22.5</v>
      </c>
      <c r="AF144" s="339"/>
      <c r="AG144" s="338"/>
      <c r="AH144" s="336"/>
      <c r="AI144" s="161">
        <f t="shared" si="98"/>
        <v>0</v>
      </c>
      <c r="AJ144" s="162">
        <f t="shared" si="83"/>
        <v>7.5</v>
      </c>
      <c r="AK144" s="163">
        <f t="shared" si="99"/>
        <v>7.5</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f t="shared" si="84"/>
        <v>9</v>
      </c>
      <c r="AX144" s="165" t="str">
        <f t="shared" si="85"/>
        <v/>
      </c>
      <c r="AY144" s="193">
        <f t="shared" si="86"/>
        <v>9</v>
      </c>
      <c r="AZ144" s="183" t="str">
        <f t="shared" si="87"/>
        <v/>
      </c>
      <c r="BA144" s="173">
        <f t="shared" si="88"/>
        <v>0.25</v>
      </c>
      <c r="BB144" s="174" t="str">
        <f t="shared" si="89"/>
        <v/>
      </c>
      <c r="BC144" s="186">
        <f t="shared" si="80"/>
        <v>0.25</v>
      </c>
      <c r="BD144" s="174" t="str">
        <f t="shared" si="90"/>
        <v/>
      </c>
      <c r="BE144" s="201">
        <f t="shared" si="91"/>
        <v>0.25</v>
      </c>
      <c r="BF144" s="174" t="str">
        <f t="shared" si="92"/>
        <v/>
      </c>
      <c r="BG144" s="186">
        <f t="shared" si="93"/>
        <v>0.25</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37.5" x14ac:dyDescent="0.3">
      <c r="A145" s="221"/>
      <c r="B145" s="222"/>
      <c r="C145" s="213">
        <v>134</v>
      </c>
      <c r="D145" s="640" t="s">
        <v>3533</v>
      </c>
      <c r="E145" s="16" t="s">
        <v>46</v>
      </c>
      <c r="F145" s="17"/>
      <c r="G145" s="134">
        <v>44217</v>
      </c>
      <c r="H145" s="135">
        <v>44229</v>
      </c>
      <c r="I145" s="141" t="s">
        <v>0</v>
      </c>
      <c r="J145" s="25"/>
      <c r="K145" s="145"/>
      <c r="L145" s="28"/>
      <c r="M145" s="395">
        <v>44229</v>
      </c>
      <c r="N145" s="158">
        <f t="shared" si="95"/>
        <v>9</v>
      </c>
      <c r="O145" s="27" t="s">
        <v>0</v>
      </c>
      <c r="P145" s="27"/>
      <c r="Q145" s="27"/>
      <c r="R145" s="27"/>
      <c r="S145" s="27"/>
      <c r="T145" s="28"/>
      <c r="U145" s="29"/>
      <c r="V145" s="32">
        <v>0.25</v>
      </c>
      <c r="W145" s="318">
        <v>0.25</v>
      </c>
      <c r="X145" s="319"/>
      <c r="Y145" s="160">
        <f t="shared" si="81"/>
        <v>0.5</v>
      </c>
      <c r="Z145" s="159">
        <f t="shared" si="96"/>
        <v>7.5</v>
      </c>
      <c r="AA145" s="327"/>
      <c r="AB145" s="400">
        <f t="shared" si="105"/>
        <v>-30</v>
      </c>
      <c r="AC145" s="371"/>
      <c r="AD145" s="226" t="str">
        <f t="shared" si="82"/>
        <v/>
      </c>
      <c r="AE145" s="368">
        <f t="shared" si="97"/>
        <v>-22.5</v>
      </c>
      <c r="AF145" s="339"/>
      <c r="AG145" s="338"/>
      <c r="AH145" s="336"/>
      <c r="AI145" s="161">
        <f t="shared" si="98"/>
        <v>0</v>
      </c>
      <c r="AJ145" s="162">
        <f t="shared" si="83"/>
        <v>7.5</v>
      </c>
      <c r="AK145" s="163">
        <f t="shared" si="99"/>
        <v>7.5</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f t="shared" si="84"/>
        <v>9</v>
      </c>
      <c r="AX145" s="165" t="str">
        <f t="shared" si="85"/>
        <v/>
      </c>
      <c r="AY145" s="193">
        <f t="shared" si="86"/>
        <v>9</v>
      </c>
      <c r="AZ145" s="183" t="str">
        <f t="shared" si="87"/>
        <v/>
      </c>
      <c r="BA145" s="173">
        <f t="shared" si="88"/>
        <v>0.25</v>
      </c>
      <c r="BB145" s="174" t="str">
        <f t="shared" si="89"/>
        <v/>
      </c>
      <c r="BC145" s="186">
        <f t="shared" si="80"/>
        <v>0.25</v>
      </c>
      <c r="BD145" s="174" t="str">
        <f t="shared" si="90"/>
        <v/>
      </c>
      <c r="BE145" s="201">
        <f t="shared" si="91"/>
        <v>0.25</v>
      </c>
      <c r="BF145" s="174" t="str">
        <f t="shared" si="92"/>
        <v/>
      </c>
      <c r="BG145" s="186">
        <f t="shared" si="93"/>
        <v>0.25</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93.75" x14ac:dyDescent="0.3">
      <c r="A146" s="221"/>
      <c r="B146" s="222"/>
      <c r="C146" s="214">
        <v>135</v>
      </c>
      <c r="D146" s="640" t="s">
        <v>3534</v>
      </c>
      <c r="E146" s="16" t="s">
        <v>46</v>
      </c>
      <c r="F146" s="17"/>
      <c r="G146" s="134">
        <v>44218</v>
      </c>
      <c r="H146" s="135">
        <v>44229</v>
      </c>
      <c r="I146" s="141" t="s">
        <v>0</v>
      </c>
      <c r="J146" s="25"/>
      <c r="K146" s="145"/>
      <c r="L146" s="28"/>
      <c r="M146" s="395">
        <v>44229</v>
      </c>
      <c r="N146" s="158">
        <f t="shared" si="95"/>
        <v>8</v>
      </c>
      <c r="O146" s="27" t="s">
        <v>0</v>
      </c>
      <c r="P146" s="27"/>
      <c r="Q146" s="27"/>
      <c r="R146" s="27"/>
      <c r="S146" s="27"/>
      <c r="T146" s="28"/>
      <c r="U146" s="29"/>
      <c r="V146" s="32">
        <v>0.25</v>
      </c>
      <c r="W146" s="318">
        <v>0.25</v>
      </c>
      <c r="X146" s="319"/>
      <c r="Y146" s="160">
        <f t="shared" si="81"/>
        <v>0.5</v>
      </c>
      <c r="Z146" s="159">
        <f t="shared" si="96"/>
        <v>7.5</v>
      </c>
      <c r="AA146" s="327"/>
      <c r="AB146" s="400">
        <f t="shared" si="105"/>
        <v>-30</v>
      </c>
      <c r="AC146" s="371"/>
      <c r="AD146" s="226" t="str">
        <f t="shared" si="82"/>
        <v/>
      </c>
      <c r="AE146" s="368">
        <f t="shared" si="97"/>
        <v>-22.5</v>
      </c>
      <c r="AF146" s="339"/>
      <c r="AG146" s="338"/>
      <c r="AH146" s="336"/>
      <c r="AI146" s="161">
        <f t="shared" si="98"/>
        <v>0</v>
      </c>
      <c r="AJ146" s="162">
        <f t="shared" si="83"/>
        <v>7.5</v>
      </c>
      <c r="AK146" s="163">
        <f t="shared" si="99"/>
        <v>7.5</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f t="shared" si="84"/>
        <v>8</v>
      </c>
      <c r="AX146" s="165" t="str">
        <f t="shared" si="85"/>
        <v/>
      </c>
      <c r="AY146" s="193">
        <f t="shared" si="86"/>
        <v>8</v>
      </c>
      <c r="AZ146" s="183" t="str">
        <f t="shared" si="87"/>
        <v/>
      </c>
      <c r="BA146" s="173">
        <f t="shared" si="88"/>
        <v>0.25</v>
      </c>
      <c r="BB146" s="174" t="str">
        <f t="shared" si="89"/>
        <v/>
      </c>
      <c r="BC146" s="186">
        <f t="shared" ref="BC146:BC209" si="112">IF(OR(K146="x",F146="X",BA146&lt;=0),"",BA146)</f>
        <v>0.25</v>
      </c>
      <c r="BD146" s="174" t="str">
        <f t="shared" si="90"/>
        <v/>
      </c>
      <c r="BE146" s="201">
        <f t="shared" si="91"/>
        <v>0.25</v>
      </c>
      <c r="BF146" s="174" t="str">
        <f t="shared" si="92"/>
        <v/>
      </c>
      <c r="BG146" s="186">
        <f t="shared" si="93"/>
        <v>0.25</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56.25" x14ac:dyDescent="0.3">
      <c r="A147" s="221"/>
      <c r="B147" s="222"/>
      <c r="C147" s="213">
        <v>136</v>
      </c>
      <c r="D147" s="655" t="s">
        <v>3535</v>
      </c>
      <c r="E147" s="18" t="s">
        <v>46</v>
      </c>
      <c r="F147" s="17"/>
      <c r="G147" s="134">
        <v>44221</v>
      </c>
      <c r="H147" s="135">
        <v>44229</v>
      </c>
      <c r="I147" s="141" t="s">
        <v>0</v>
      </c>
      <c r="J147" s="25"/>
      <c r="K147" s="145"/>
      <c r="L147" s="28"/>
      <c r="M147" s="395">
        <v>44229</v>
      </c>
      <c r="N147" s="158">
        <f t="shared" si="95"/>
        <v>7</v>
      </c>
      <c r="O147" s="27"/>
      <c r="P147" s="27"/>
      <c r="Q147" s="27"/>
      <c r="R147" s="27" t="s">
        <v>0</v>
      </c>
      <c r="S147" s="27"/>
      <c r="T147" s="28"/>
      <c r="U147" s="29"/>
      <c r="V147" s="32">
        <v>0.25</v>
      </c>
      <c r="W147" s="318"/>
      <c r="X147" s="319"/>
      <c r="Y147" s="160">
        <f t="shared" si="81"/>
        <v>0.25</v>
      </c>
      <c r="Z147" s="159">
        <f t="shared" si="96"/>
        <v>2.5</v>
      </c>
      <c r="AA147" s="327"/>
      <c r="AB147" s="400">
        <f t="shared" si="105"/>
        <v>-30</v>
      </c>
      <c r="AC147" s="371"/>
      <c r="AD147" s="226" t="str">
        <f t="shared" si="82"/>
        <v/>
      </c>
      <c r="AE147" s="368">
        <f t="shared" si="97"/>
        <v>-27.5</v>
      </c>
      <c r="AF147" s="339"/>
      <c r="AG147" s="338"/>
      <c r="AH147" s="336"/>
      <c r="AI147" s="161">
        <f t="shared" si="98"/>
        <v>0</v>
      </c>
      <c r="AJ147" s="162">
        <f t="shared" si="83"/>
        <v>2.5</v>
      </c>
      <c r="AK147" s="163">
        <f t="shared" si="99"/>
        <v>2.5</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f t="shared" si="84"/>
        <v>7</v>
      </c>
      <c r="AX147" s="165" t="str">
        <f t="shared" si="85"/>
        <v/>
      </c>
      <c r="AY147" s="193">
        <f t="shared" si="86"/>
        <v>7</v>
      </c>
      <c r="AZ147" s="183" t="str">
        <f t="shared" si="87"/>
        <v/>
      </c>
      <c r="BA147" s="173">
        <f t="shared" si="88"/>
        <v>0.25</v>
      </c>
      <c r="BB147" s="174" t="str">
        <f t="shared" si="89"/>
        <v/>
      </c>
      <c r="BC147" s="186">
        <f t="shared" si="112"/>
        <v>0.25</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56.25" x14ac:dyDescent="0.3">
      <c r="A148" s="221"/>
      <c r="B148" s="222"/>
      <c r="C148" s="214">
        <v>137</v>
      </c>
      <c r="D148" s="660" t="s">
        <v>3535</v>
      </c>
      <c r="E148" s="16" t="s">
        <v>3505</v>
      </c>
      <c r="F148" s="17"/>
      <c r="G148" s="134">
        <v>44221</v>
      </c>
      <c r="H148" s="137"/>
      <c r="I148" s="143"/>
      <c r="J148" s="80"/>
      <c r="K148" s="147"/>
      <c r="L148" s="30"/>
      <c r="M148" s="395">
        <v>44237</v>
      </c>
      <c r="N148" s="158">
        <f t="shared" si="95"/>
        <v>13</v>
      </c>
      <c r="O148" s="27"/>
      <c r="P148" s="27"/>
      <c r="Q148" s="27"/>
      <c r="R148" s="27" t="s">
        <v>0</v>
      </c>
      <c r="S148" s="27"/>
      <c r="T148" s="28"/>
      <c r="U148" s="29"/>
      <c r="V148" s="32">
        <v>0.25</v>
      </c>
      <c r="W148" s="318"/>
      <c r="X148" s="319"/>
      <c r="Y148" s="160">
        <f t="shared" si="81"/>
        <v>0.25</v>
      </c>
      <c r="Z148" s="159">
        <f t="shared" si="96"/>
        <v>2.5</v>
      </c>
      <c r="AA148" s="327"/>
      <c r="AB148" s="400">
        <f t="shared" si="105"/>
        <v>-30</v>
      </c>
      <c r="AC148" s="371"/>
      <c r="AD148" s="226" t="str">
        <f t="shared" si="82"/>
        <v/>
      </c>
      <c r="AE148" s="368">
        <f t="shared" si="97"/>
        <v>-27.5</v>
      </c>
      <c r="AF148" s="339"/>
      <c r="AG148" s="338"/>
      <c r="AH148" s="336"/>
      <c r="AI148" s="161">
        <f t="shared" si="98"/>
        <v>0</v>
      </c>
      <c r="AJ148" s="162">
        <f t="shared" si="83"/>
        <v>2.5</v>
      </c>
      <c r="AK148" s="163">
        <f t="shared" si="99"/>
        <v>2.5</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f t="shared" si="84"/>
        <v>13</v>
      </c>
      <c r="AX148" s="165" t="str">
        <f t="shared" si="85"/>
        <v/>
      </c>
      <c r="AY148" s="193">
        <f t="shared" si="86"/>
        <v>13</v>
      </c>
      <c r="AZ148" s="183" t="str">
        <f t="shared" si="87"/>
        <v/>
      </c>
      <c r="BA148" s="173">
        <f t="shared" si="88"/>
        <v>0.25</v>
      </c>
      <c r="BB148" s="174" t="str">
        <f t="shared" si="89"/>
        <v/>
      </c>
      <c r="BC148" s="186">
        <f t="shared" si="112"/>
        <v>0.25</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56.25" x14ac:dyDescent="0.3">
      <c r="A149" s="221"/>
      <c r="B149" s="222"/>
      <c r="C149" s="214">
        <v>138</v>
      </c>
      <c r="D149" s="661" t="s">
        <v>3535</v>
      </c>
      <c r="E149" s="16" t="s">
        <v>3541</v>
      </c>
      <c r="F149" s="17"/>
      <c r="G149" s="134">
        <v>44221</v>
      </c>
      <c r="H149" s="135">
        <v>44229</v>
      </c>
      <c r="I149" s="141" t="s">
        <v>0</v>
      </c>
      <c r="J149" s="25"/>
      <c r="K149" s="145"/>
      <c r="L149" s="28"/>
      <c r="M149" s="395">
        <v>44229</v>
      </c>
      <c r="N149" s="158">
        <f t="shared" si="95"/>
        <v>7</v>
      </c>
      <c r="O149" s="27"/>
      <c r="P149" s="27"/>
      <c r="Q149" s="27"/>
      <c r="R149" s="27" t="s">
        <v>0</v>
      </c>
      <c r="S149" s="27"/>
      <c r="T149" s="28"/>
      <c r="U149" s="29"/>
      <c r="V149" s="32">
        <v>0.25</v>
      </c>
      <c r="W149" s="318"/>
      <c r="X149" s="319"/>
      <c r="Y149" s="160">
        <f t="shared" si="81"/>
        <v>0.25</v>
      </c>
      <c r="Z149" s="159">
        <f t="shared" si="96"/>
        <v>2.5</v>
      </c>
      <c r="AA149" s="327"/>
      <c r="AB149" s="400">
        <f t="shared" si="105"/>
        <v>-30</v>
      </c>
      <c r="AC149" s="371"/>
      <c r="AD149" s="226" t="str">
        <f t="shared" si="82"/>
        <v/>
      </c>
      <c r="AE149" s="368">
        <f t="shared" si="97"/>
        <v>-27.5</v>
      </c>
      <c r="AF149" s="339"/>
      <c r="AG149" s="338"/>
      <c r="AH149" s="336"/>
      <c r="AI149" s="161">
        <f t="shared" si="98"/>
        <v>0</v>
      </c>
      <c r="AJ149" s="162">
        <f t="shared" si="83"/>
        <v>2.5</v>
      </c>
      <c r="AK149" s="163">
        <f t="shared" si="99"/>
        <v>2.5</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f t="shared" si="84"/>
        <v>7</v>
      </c>
      <c r="AX149" s="165" t="str">
        <f t="shared" si="85"/>
        <v/>
      </c>
      <c r="AY149" s="193">
        <f t="shared" si="86"/>
        <v>7</v>
      </c>
      <c r="AZ149" s="183" t="str">
        <f t="shared" si="87"/>
        <v/>
      </c>
      <c r="BA149" s="173">
        <f t="shared" si="88"/>
        <v>0.25</v>
      </c>
      <c r="BB149" s="174" t="str">
        <f t="shared" si="89"/>
        <v/>
      </c>
      <c r="BC149" s="186">
        <f t="shared" si="112"/>
        <v>0.25</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56.25" x14ac:dyDescent="0.3">
      <c r="A150" s="221"/>
      <c r="B150" s="222"/>
      <c r="C150" s="213">
        <v>139</v>
      </c>
      <c r="D150" s="640" t="s">
        <v>3536</v>
      </c>
      <c r="E150" s="16" t="s">
        <v>46</v>
      </c>
      <c r="F150" s="17"/>
      <c r="G150" s="134">
        <v>44221</v>
      </c>
      <c r="H150" s="135">
        <v>44229</v>
      </c>
      <c r="I150" s="141" t="s">
        <v>0</v>
      </c>
      <c r="J150" s="25"/>
      <c r="K150" s="145"/>
      <c r="L150" s="28"/>
      <c r="M150" s="395">
        <v>44229</v>
      </c>
      <c r="N150" s="158">
        <f t="shared" si="95"/>
        <v>7</v>
      </c>
      <c r="O150" s="27"/>
      <c r="P150" s="27"/>
      <c r="Q150" s="27"/>
      <c r="R150" s="27" t="s">
        <v>0</v>
      </c>
      <c r="S150" s="27"/>
      <c r="T150" s="28"/>
      <c r="U150" s="29"/>
      <c r="V150" s="32">
        <v>0.25</v>
      </c>
      <c r="W150" s="318"/>
      <c r="X150" s="319"/>
      <c r="Y150" s="160">
        <f t="shared" si="81"/>
        <v>0.25</v>
      </c>
      <c r="Z150" s="159">
        <f t="shared" si="96"/>
        <v>2.5</v>
      </c>
      <c r="AA150" s="327"/>
      <c r="AB150" s="400">
        <f t="shared" si="105"/>
        <v>-30</v>
      </c>
      <c r="AC150" s="371"/>
      <c r="AD150" s="226" t="str">
        <f t="shared" si="82"/>
        <v/>
      </c>
      <c r="AE150" s="368">
        <f t="shared" si="97"/>
        <v>-27.5</v>
      </c>
      <c r="AF150" s="339"/>
      <c r="AG150" s="338"/>
      <c r="AH150" s="336"/>
      <c r="AI150" s="161">
        <f t="shared" si="98"/>
        <v>0</v>
      </c>
      <c r="AJ150" s="162">
        <f t="shared" si="83"/>
        <v>2.5</v>
      </c>
      <c r="AK150" s="163">
        <f t="shared" si="99"/>
        <v>2.5</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f t="shared" si="84"/>
        <v>7</v>
      </c>
      <c r="AX150" s="165" t="str">
        <f t="shared" si="85"/>
        <v/>
      </c>
      <c r="AY150" s="193">
        <f t="shared" si="86"/>
        <v>7</v>
      </c>
      <c r="AZ150" s="183" t="str">
        <f t="shared" si="87"/>
        <v/>
      </c>
      <c r="BA150" s="173">
        <f t="shared" si="88"/>
        <v>0.25</v>
      </c>
      <c r="BB150" s="174" t="str">
        <f t="shared" si="89"/>
        <v/>
      </c>
      <c r="BC150" s="186">
        <f t="shared" si="112"/>
        <v>0.25</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56.25" x14ac:dyDescent="0.3">
      <c r="A151" s="221"/>
      <c r="B151" s="222"/>
      <c r="C151" s="214">
        <v>140</v>
      </c>
      <c r="D151" s="643" t="s">
        <v>3536</v>
      </c>
      <c r="E151" s="18" t="s">
        <v>3505</v>
      </c>
      <c r="F151" s="17"/>
      <c r="G151" s="134">
        <v>44221</v>
      </c>
      <c r="H151" s="135"/>
      <c r="I151" s="141"/>
      <c r="J151" s="25"/>
      <c r="K151" s="145"/>
      <c r="L151" s="28"/>
      <c r="M151" s="395">
        <v>44237</v>
      </c>
      <c r="N151" s="158">
        <f t="shared" si="95"/>
        <v>13</v>
      </c>
      <c r="O151" s="27"/>
      <c r="P151" s="27"/>
      <c r="Q151" s="27"/>
      <c r="R151" s="27" t="s">
        <v>0</v>
      </c>
      <c r="S151" s="27"/>
      <c r="T151" s="28"/>
      <c r="U151" s="29"/>
      <c r="V151" s="32">
        <v>0.25</v>
      </c>
      <c r="W151" s="318"/>
      <c r="X151" s="319"/>
      <c r="Y151" s="160">
        <f t="shared" si="81"/>
        <v>0.25</v>
      </c>
      <c r="Z151" s="159">
        <f t="shared" si="96"/>
        <v>2.5</v>
      </c>
      <c r="AA151" s="327"/>
      <c r="AB151" s="400">
        <f t="shared" si="105"/>
        <v>-30</v>
      </c>
      <c r="AC151" s="371"/>
      <c r="AD151" s="226" t="str">
        <f t="shared" si="82"/>
        <v/>
      </c>
      <c r="AE151" s="368">
        <f t="shared" si="97"/>
        <v>-27.5</v>
      </c>
      <c r="AF151" s="339"/>
      <c r="AG151" s="338"/>
      <c r="AH151" s="336"/>
      <c r="AI151" s="161">
        <f t="shared" si="98"/>
        <v>0</v>
      </c>
      <c r="AJ151" s="162">
        <f t="shared" si="83"/>
        <v>2.5</v>
      </c>
      <c r="AK151" s="163">
        <f t="shared" si="99"/>
        <v>2.5</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f t="shared" si="84"/>
        <v>13</v>
      </c>
      <c r="AX151" s="165" t="str">
        <f t="shared" si="85"/>
        <v/>
      </c>
      <c r="AY151" s="193">
        <f t="shared" si="86"/>
        <v>13</v>
      </c>
      <c r="AZ151" s="183" t="str">
        <f t="shared" si="87"/>
        <v/>
      </c>
      <c r="BA151" s="173">
        <f t="shared" si="88"/>
        <v>0.25</v>
      </c>
      <c r="BB151" s="174" t="str">
        <f t="shared" si="89"/>
        <v/>
      </c>
      <c r="BC151" s="186">
        <f t="shared" si="112"/>
        <v>0.25</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56.25" x14ac:dyDescent="0.3">
      <c r="A152" s="221"/>
      <c r="B152" s="222"/>
      <c r="C152" s="213">
        <v>141</v>
      </c>
      <c r="D152" s="647" t="s">
        <v>3536</v>
      </c>
      <c r="E152" s="16" t="s">
        <v>3541</v>
      </c>
      <c r="F152" s="17"/>
      <c r="G152" s="134">
        <v>44221</v>
      </c>
      <c r="H152" s="135">
        <v>44229</v>
      </c>
      <c r="I152" s="141" t="s">
        <v>0</v>
      </c>
      <c r="J152" s="25"/>
      <c r="K152" s="145"/>
      <c r="L152" s="28"/>
      <c r="M152" s="395">
        <v>44229</v>
      </c>
      <c r="N152" s="158">
        <f t="shared" si="95"/>
        <v>7</v>
      </c>
      <c r="O152" s="27"/>
      <c r="P152" s="27"/>
      <c r="Q152" s="27"/>
      <c r="R152" s="27" t="s">
        <v>0</v>
      </c>
      <c r="S152" s="27"/>
      <c r="T152" s="28"/>
      <c r="U152" s="29"/>
      <c r="V152" s="32">
        <v>0.25</v>
      </c>
      <c r="W152" s="318"/>
      <c r="X152" s="319"/>
      <c r="Y152" s="160">
        <f t="shared" si="81"/>
        <v>0.25</v>
      </c>
      <c r="Z152" s="159">
        <f t="shared" si="96"/>
        <v>2.5</v>
      </c>
      <c r="AA152" s="327"/>
      <c r="AB152" s="400">
        <f t="shared" si="105"/>
        <v>-30</v>
      </c>
      <c r="AC152" s="371"/>
      <c r="AD152" s="226" t="str">
        <f t="shared" si="82"/>
        <v/>
      </c>
      <c r="AE152" s="368">
        <f t="shared" si="97"/>
        <v>-27.5</v>
      </c>
      <c r="AF152" s="339"/>
      <c r="AG152" s="338"/>
      <c r="AH152" s="336"/>
      <c r="AI152" s="161">
        <f t="shared" si="98"/>
        <v>0</v>
      </c>
      <c r="AJ152" s="162">
        <f t="shared" si="83"/>
        <v>2.5</v>
      </c>
      <c r="AK152" s="163">
        <f t="shared" si="99"/>
        <v>2.5</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f t="shared" si="84"/>
        <v>7</v>
      </c>
      <c r="AX152" s="165" t="str">
        <f t="shared" si="85"/>
        <v/>
      </c>
      <c r="AY152" s="193">
        <f t="shared" si="86"/>
        <v>7</v>
      </c>
      <c r="AZ152" s="183" t="str">
        <f t="shared" si="87"/>
        <v/>
      </c>
      <c r="BA152" s="173">
        <f t="shared" si="88"/>
        <v>0.25</v>
      </c>
      <c r="BB152" s="174" t="str">
        <f t="shared" si="89"/>
        <v/>
      </c>
      <c r="BC152" s="186">
        <f t="shared" si="112"/>
        <v>0.25</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56.25" x14ac:dyDescent="0.3">
      <c r="A153" s="221"/>
      <c r="B153" s="222"/>
      <c r="C153" s="214">
        <v>142</v>
      </c>
      <c r="D153" s="640" t="s">
        <v>3537</v>
      </c>
      <c r="E153" s="16" t="s">
        <v>46</v>
      </c>
      <c r="F153" s="17"/>
      <c r="G153" s="134">
        <v>44221</v>
      </c>
      <c r="H153" s="135">
        <v>44229</v>
      </c>
      <c r="I153" s="141" t="s">
        <v>0</v>
      </c>
      <c r="J153" s="25"/>
      <c r="K153" s="145"/>
      <c r="L153" s="28"/>
      <c r="M153" s="395">
        <v>44229</v>
      </c>
      <c r="N153" s="158">
        <f t="shared" si="95"/>
        <v>7</v>
      </c>
      <c r="O153" s="27"/>
      <c r="P153" s="27"/>
      <c r="Q153" s="27"/>
      <c r="R153" s="27" t="s">
        <v>0</v>
      </c>
      <c r="S153" s="27"/>
      <c r="T153" s="28"/>
      <c r="U153" s="29"/>
      <c r="V153" s="32">
        <v>0.25</v>
      </c>
      <c r="W153" s="318"/>
      <c r="X153" s="319"/>
      <c r="Y153" s="160">
        <f t="shared" si="81"/>
        <v>0.25</v>
      </c>
      <c r="Z153" s="159">
        <f t="shared" si="96"/>
        <v>2.5</v>
      </c>
      <c r="AA153" s="327"/>
      <c r="AB153" s="400">
        <f t="shared" si="105"/>
        <v>-30</v>
      </c>
      <c r="AC153" s="371"/>
      <c r="AD153" s="226" t="str">
        <f t="shared" si="82"/>
        <v/>
      </c>
      <c r="AE153" s="368">
        <f t="shared" si="97"/>
        <v>-27.5</v>
      </c>
      <c r="AF153" s="339"/>
      <c r="AG153" s="338"/>
      <c r="AH153" s="336"/>
      <c r="AI153" s="161">
        <f t="shared" si="98"/>
        <v>0</v>
      </c>
      <c r="AJ153" s="162">
        <f t="shared" si="83"/>
        <v>2.5</v>
      </c>
      <c r="AK153" s="163">
        <f t="shared" si="99"/>
        <v>2.5</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f t="shared" si="84"/>
        <v>7</v>
      </c>
      <c r="AX153" s="165" t="str">
        <f t="shared" si="85"/>
        <v/>
      </c>
      <c r="AY153" s="193">
        <f t="shared" si="86"/>
        <v>7</v>
      </c>
      <c r="AZ153" s="183" t="str">
        <f t="shared" si="87"/>
        <v/>
      </c>
      <c r="BA153" s="173">
        <f t="shared" si="88"/>
        <v>0.25</v>
      </c>
      <c r="BB153" s="174" t="str">
        <f t="shared" si="89"/>
        <v/>
      </c>
      <c r="BC153" s="186">
        <f t="shared" si="112"/>
        <v>0.25</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56.25" x14ac:dyDescent="0.3">
      <c r="A154" s="221"/>
      <c r="B154" s="222"/>
      <c r="C154" s="214">
        <v>143</v>
      </c>
      <c r="D154" s="643" t="s">
        <v>3537</v>
      </c>
      <c r="E154" s="16" t="s">
        <v>3505</v>
      </c>
      <c r="F154" s="17"/>
      <c r="G154" s="134">
        <v>44221</v>
      </c>
      <c r="H154" s="135"/>
      <c r="I154" s="141"/>
      <c r="J154" s="25"/>
      <c r="K154" s="145"/>
      <c r="L154" s="28"/>
      <c r="M154" s="395">
        <v>44237</v>
      </c>
      <c r="N154" s="158">
        <f t="shared" si="95"/>
        <v>13</v>
      </c>
      <c r="O154" s="27"/>
      <c r="P154" s="27"/>
      <c r="Q154" s="27"/>
      <c r="R154" s="27" t="s">
        <v>0</v>
      </c>
      <c r="S154" s="27"/>
      <c r="T154" s="28"/>
      <c r="U154" s="29"/>
      <c r="V154" s="32">
        <v>0.25</v>
      </c>
      <c r="W154" s="318"/>
      <c r="X154" s="319"/>
      <c r="Y154" s="160">
        <f t="shared" si="81"/>
        <v>0.25</v>
      </c>
      <c r="Z154" s="159">
        <f t="shared" si="96"/>
        <v>2.5</v>
      </c>
      <c r="AA154" s="327"/>
      <c r="AB154" s="400">
        <f t="shared" si="105"/>
        <v>-30</v>
      </c>
      <c r="AC154" s="371"/>
      <c r="AD154" s="226" t="str">
        <f t="shared" si="82"/>
        <v/>
      </c>
      <c r="AE154" s="368">
        <f t="shared" si="97"/>
        <v>-27.5</v>
      </c>
      <c r="AF154" s="339"/>
      <c r="AG154" s="338"/>
      <c r="AH154" s="336"/>
      <c r="AI154" s="161">
        <f t="shared" si="98"/>
        <v>0</v>
      </c>
      <c r="AJ154" s="162">
        <f t="shared" si="83"/>
        <v>2.5</v>
      </c>
      <c r="AK154" s="163">
        <f t="shared" si="99"/>
        <v>2.5</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f t="shared" si="84"/>
        <v>13</v>
      </c>
      <c r="AX154" s="165" t="str">
        <f t="shared" si="85"/>
        <v/>
      </c>
      <c r="AY154" s="193">
        <f t="shared" si="86"/>
        <v>13</v>
      </c>
      <c r="AZ154" s="183" t="str">
        <f t="shared" si="87"/>
        <v/>
      </c>
      <c r="BA154" s="173">
        <f t="shared" si="88"/>
        <v>0.25</v>
      </c>
      <c r="BB154" s="174" t="str">
        <f t="shared" si="89"/>
        <v/>
      </c>
      <c r="BC154" s="186">
        <f t="shared" si="112"/>
        <v>0.25</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56.25" x14ac:dyDescent="0.3">
      <c r="A155" s="221"/>
      <c r="B155" s="222"/>
      <c r="C155" s="213">
        <v>144</v>
      </c>
      <c r="D155" s="647" t="s">
        <v>3537</v>
      </c>
      <c r="E155" s="18" t="s">
        <v>3541</v>
      </c>
      <c r="F155" s="17"/>
      <c r="G155" s="134">
        <v>44221</v>
      </c>
      <c r="H155" s="135">
        <v>44229</v>
      </c>
      <c r="I155" s="141" t="s">
        <v>0</v>
      </c>
      <c r="J155" s="25"/>
      <c r="K155" s="145"/>
      <c r="L155" s="28"/>
      <c r="M155" s="395">
        <v>44229</v>
      </c>
      <c r="N155" s="158">
        <f t="shared" si="95"/>
        <v>7</v>
      </c>
      <c r="O155" s="27"/>
      <c r="P155" s="27"/>
      <c r="Q155" s="27"/>
      <c r="R155" s="27" t="s">
        <v>0</v>
      </c>
      <c r="S155" s="27"/>
      <c r="T155" s="28"/>
      <c r="U155" s="29"/>
      <c r="V155" s="32">
        <v>0.25</v>
      </c>
      <c r="W155" s="318"/>
      <c r="X155" s="319"/>
      <c r="Y155" s="160">
        <f t="shared" si="81"/>
        <v>0.25</v>
      </c>
      <c r="Z155" s="159">
        <f t="shared" si="96"/>
        <v>2.5</v>
      </c>
      <c r="AA155" s="327"/>
      <c r="AB155" s="400">
        <f t="shared" si="105"/>
        <v>-30</v>
      </c>
      <c r="AC155" s="371"/>
      <c r="AD155" s="226" t="str">
        <f t="shared" si="82"/>
        <v/>
      </c>
      <c r="AE155" s="368">
        <f t="shared" si="97"/>
        <v>-27.5</v>
      </c>
      <c r="AF155" s="339"/>
      <c r="AG155" s="338"/>
      <c r="AH155" s="336"/>
      <c r="AI155" s="161">
        <f t="shared" si="98"/>
        <v>0</v>
      </c>
      <c r="AJ155" s="162">
        <f t="shared" si="83"/>
        <v>2.5</v>
      </c>
      <c r="AK155" s="163">
        <f t="shared" si="99"/>
        <v>2.5</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f t="shared" si="84"/>
        <v>7</v>
      </c>
      <c r="AX155" s="165" t="str">
        <f t="shared" si="85"/>
        <v/>
      </c>
      <c r="AY155" s="193">
        <f t="shared" si="86"/>
        <v>7</v>
      </c>
      <c r="AZ155" s="183" t="str">
        <f t="shared" si="87"/>
        <v/>
      </c>
      <c r="BA155" s="173">
        <f t="shared" si="88"/>
        <v>0.25</v>
      </c>
      <c r="BB155" s="174" t="str">
        <f t="shared" si="89"/>
        <v/>
      </c>
      <c r="BC155" s="186">
        <f t="shared" si="112"/>
        <v>0.25</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56.25" x14ac:dyDescent="0.3">
      <c r="A156" s="221"/>
      <c r="B156" s="222"/>
      <c r="C156" s="214">
        <v>145</v>
      </c>
      <c r="D156" s="640" t="s">
        <v>3538</v>
      </c>
      <c r="E156" s="16" t="s">
        <v>46</v>
      </c>
      <c r="F156" s="17"/>
      <c r="G156" s="134">
        <v>44221</v>
      </c>
      <c r="H156" s="135">
        <v>44229</v>
      </c>
      <c r="I156" s="141" t="s">
        <v>0</v>
      </c>
      <c r="J156" s="25"/>
      <c r="K156" s="145"/>
      <c r="L156" s="28"/>
      <c r="M156" s="395">
        <v>44229</v>
      </c>
      <c r="N156" s="158">
        <f t="shared" si="95"/>
        <v>7</v>
      </c>
      <c r="O156" s="27"/>
      <c r="P156" s="27"/>
      <c r="Q156" s="27"/>
      <c r="R156" s="27" t="s">
        <v>0</v>
      </c>
      <c r="S156" s="27"/>
      <c r="T156" s="28"/>
      <c r="U156" s="29"/>
      <c r="V156" s="32">
        <v>0.25</v>
      </c>
      <c r="W156" s="318"/>
      <c r="X156" s="319"/>
      <c r="Y156" s="160">
        <f t="shared" si="81"/>
        <v>0.25</v>
      </c>
      <c r="Z156" s="159">
        <f t="shared" si="96"/>
        <v>2.5</v>
      </c>
      <c r="AA156" s="327"/>
      <c r="AB156" s="400">
        <f t="shared" si="105"/>
        <v>-30</v>
      </c>
      <c r="AC156" s="371"/>
      <c r="AD156" s="226" t="str">
        <f t="shared" si="82"/>
        <v/>
      </c>
      <c r="AE156" s="368">
        <f t="shared" si="97"/>
        <v>-27.5</v>
      </c>
      <c r="AF156" s="339"/>
      <c r="AG156" s="338"/>
      <c r="AH156" s="336"/>
      <c r="AI156" s="161">
        <f t="shared" si="98"/>
        <v>0</v>
      </c>
      <c r="AJ156" s="162">
        <f t="shared" si="83"/>
        <v>2.5</v>
      </c>
      <c r="AK156" s="163">
        <f t="shared" si="99"/>
        <v>2.5</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f t="shared" si="84"/>
        <v>7</v>
      </c>
      <c r="AX156" s="165" t="str">
        <f t="shared" si="85"/>
        <v/>
      </c>
      <c r="AY156" s="193">
        <f t="shared" si="86"/>
        <v>7</v>
      </c>
      <c r="AZ156" s="183" t="str">
        <f t="shared" si="87"/>
        <v/>
      </c>
      <c r="BA156" s="173">
        <f t="shared" si="88"/>
        <v>0.25</v>
      </c>
      <c r="BB156" s="174" t="str">
        <f t="shared" si="89"/>
        <v/>
      </c>
      <c r="BC156" s="186">
        <f t="shared" si="112"/>
        <v>0.25</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56.25" x14ac:dyDescent="0.3">
      <c r="A157" s="221"/>
      <c r="B157" s="222"/>
      <c r="C157" s="213">
        <v>146</v>
      </c>
      <c r="D157" s="643" t="s">
        <v>3538</v>
      </c>
      <c r="E157" s="16" t="s">
        <v>3505</v>
      </c>
      <c r="F157" s="17"/>
      <c r="G157" s="134">
        <v>44221</v>
      </c>
      <c r="H157" s="135"/>
      <c r="I157" s="141"/>
      <c r="J157" s="25"/>
      <c r="K157" s="145"/>
      <c r="L157" s="28"/>
      <c r="M157" s="395">
        <v>44237</v>
      </c>
      <c r="N157" s="158">
        <f t="shared" si="95"/>
        <v>13</v>
      </c>
      <c r="O157" s="27"/>
      <c r="P157" s="27"/>
      <c r="Q157" s="27"/>
      <c r="R157" s="27" t="s">
        <v>0</v>
      </c>
      <c r="S157" s="27"/>
      <c r="T157" s="28"/>
      <c r="U157" s="29"/>
      <c r="V157" s="32">
        <v>0.25</v>
      </c>
      <c r="W157" s="318"/>
      <c r="X157" s="319"/>
      <c r="Y157" s="160">
        <f t="shared" si="81"/>
        <v>0.25</v>
      </c>
      <c r="Z157" s="159">
        <f t="shared" si="96"/>
        <v>2.5</v>
      </c>
      <c r="AA157" s="327"/>
      <c r="AB157" s="400">
        <f t="shared" si="105"/>
        <v>-30</v>
      </c>
      <c r="AC157" s="371"/>
      <c r="AD157" s="226" t="str">
        <f t="shared" si="82"/>
        <v/>
      </c>
      <c r="AE157" s="368">
        <f t="shared" si="97"/>
        <v>-27.5</v>
      </c>
      <c r="AF157" s="339"/>
      <c r="AG157" s="338"/>
      <c r="AH157" s="336"/>
      <c r="AI157" s="161">
        <f t="shared" si="98"/>
        <v>0</v>
      </c>
      <c r="AJ157" s="162">
        <f t="shared" si="83"/>
        <v>2.5</v>
      </c>
      <c r="AK157" s="163">
        <f t="shared" si="99"/>
        <v>2.5</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f t="shared" si="84"/>
        <v>13</v>
      </c>
      <c r="AX157" s="165" t="str">
        <f t="shared" si="85"/>
        <v/>
      </c>
      <c r="AY157" s="193">
        <f t="shared" si="86"/>
        <v>13</v>
      </c>
      <c r="AZ157" s="183" t="str">
        <f t="shared" si="87"/>
        <v/>
      </c>
      <c r="BA157" s="173">
        <f t="shared" si="88"/>
        <v>0.25</v>
      </c>
      <c r="BB157" s="174" t="str">
        <f t="shared" si="89"/>
        <v/>
      </c>
      <c r="BC157" s="186">
        <f t="shared" si="112"/>
        <v>0.25</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56.25" x14ac:dyDescent="0.3">
      <c r="A158" s="221"/>
      <c r="B158" s="222"/>
      <c r="C158" s="214">
        <v>147</v>
      </c>
      <c r="D158" s="647" t="s">
        <v>3538</v>
      </c>
      <c r="E158" s="16" t="s">
        <v>3541</v>
      </c>
      <c r="F158" s="17"/>
      <c r="G158" s="134">
        <v>44221</v>
      </c>
      <c r="H158" s="135">
        <v>44229</v>
      </c>
      <c r="I158" s="141" t="s">
        <v>0</v>
      </c>
      <c r="J158" s="25"/>
      <c r="K158" s="145"/>
      <c r="L158" s="28"/>
      <c r="M158" s="395">
        <v>44229</v>
      </c>
      <c r="N158" s="158">
        <f t="shared" si="95"/>
        <v>7</v>
      </c>
      <c r="O158" s="27"/>
      <c r="P158" s="27"/>
      <c r="Q158" s="27"/>
      <c r="R158" s="27" t="s">
        <v>0</v>
      </c>
      <c r="S158" s="27"/>
      <c r="T158" s="28"/>
      <c r="U158" s="29"/>
      <c r="V158" s="32">
        <v>0.252</v>
      </c>
      <c r="W158" s="318"/>
      <c r="X158" s="319"/>
      <c r="Y158" s="160">
        <f t="shared" si="81"/>
        <v>0.252</v>
      </c>
      <c r="Z158" s="159">
        <f t="shared" si="96"/>
        <v>2.52</v>
      </c>
      <c r="AA158" s="327"/>
      <c r="AB158" s="400">
        <f t="shared" si="105"/>
        <v>-30</v>
      </c>
      <c r="AC158" s="371"/>
      <c r="AD158" s="226" t="str">
        <f t="shared" si="82"/>
        <v/>
      </c>
      <c r="AE158" s="368">
        <f t="shared" si="97"/>
        <v>-27.48</v>
      </c>
      <c r="AF158" s="339"/>
      <c r="AG158" s="338"/>
      <c r="AH158" s="336"/>
      <c r="AI158" s="161">
        <f t="shared" si="98"/>
        <v>0</v>
      </c>
      <c r="AJ158" s="162">
        <f t="shared" si="83"/>
        <v>2.52</v>
      </c>
      <c r="AK158" s="163">
        <f t="shared" si="99"/>
        <v>2.52</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f t="shared" si="84"/>
        <v>7</v>
      </c>
      <c r="AX158" s="165" t="str">
        <f t="shared" si="85"/>
        <v/>
      </c>
      <c r="AY158" s="193">
        <f t="shared" si="86"/>
        <v>7</v>
      </c>
      <c r="AZ158" s="183" t="str">
        <f t="shared" si="87"/>
        <v/>
      </c>
      <c r="BA158" s="173">
        <f t="shared" si="88"/>
        <v>0.252</v>
      </c>
      <c r="BB158" s="174" t="str">
        <f t="shared" si="89"/>
        <v/>
      </c>
      <c r="BC158" s="186">
        <f t="shared" si="112"/>
        <v>0.252</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37.5" x14ac:dyDescent="0.3">
      <c r="A159" s="221"/>
      <c r="B159" s="222"/>
      <c r="C159" s="214">
        <v>148</v>
      </c>
      <c r="D159" s="640" t="s">
        <v>3539</v>
      </c>
      <c r="E159" s="16" t="s">
        <v>46</v>
      </c>
      <c r="F159" s="17"/>
      <c r="G159" s="134">
        <v>44221</v>
      </c>
      <c r="H159" s="135">
        <v>44229</v>
      </c>
      <c r="I159" s="141" t="s">
        <v>0</v>
      </c>
      <c r="J159" s="25"/>
      <c r="K159" s="145"/>
      <c r="L159" s="28"/>
      <c r="M159" s="395">
        <v>44229</v>
      </c>
      <c r="N159" s="158">
        <f t="shared" si="95"/>
        <v>7</v>
      </c>
      <c r="O159" s="27" t="s">
        <v>0</v>
      </c>
      <c r="P159" s="27"/>
      <c r="Q159" s="27"/>
      <c r="R159" s="27"/>
      <c r="S159" s="27"/>
      <c r="T159" s="28"/>
      <c r="U159" s="29"/>
      <c r="V159" s="32">
        <v>0.25</v>
      </c>
      <c r="W159" s="318">
        <v>0.25</v>
      </c>
      <c r="X159" s="319"/>
      <c r="Y159" s="160">
        <f t="shared" si="81"/>
        <v>0.5</v>
      </c>
      <c r="Z159" s="159">
        <f t="shared" si="96"/>
        <v>7.5</v>
      </c>
      <c r="AA159" s="327"/>
      <c r="AB159" s="400">
        <f t="shared" si="105"/>
        <v>-30</v>
      </c>
      <c r="AC159" s="371"/>
      <c r="AD159" s="226" t="str">
        <f t="shared" si="82"/>
        <v/>
      </c>
      <c r="AE159" s="368">
        <f t="shared" si="97"/>
        <v>-22.5</v>
      </c>
      <c r="AF159" s="339"/>
      <c r="AG159" s="338"/>
      <c r="AH159" s="336"/>
      <c r="AI159" s="161">
        <f t="shared" si="98"/>
        <v>0</v>
      </c>
      <c r="AJ159" s="162">
        <f t="shared" si="83"/>
        <v>7.5</v>
      </c>
      <c r="AK159" s="163">
        <f t="shared" si="99"/>
        <v>7.5</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f t="shared" si="84"/>
        <v>7</v>
      </c>
      <c r="AX159" s="165" t="str">
        <f t="shared" si="85"/>
        <v/>
      </c>
      <c r="AY159" s="193">
        <f t="shared" si="86"/>
        <v>7</v>
      </c>
      <c r="AZ159" s="183" t="str">
        <f t="shared" si="87"/>
        <v/>
      </c>
      <c r="BA159" s="173">
        <f t="shared" si="88"/>
        <v>0.25</v>
      </c>
      <c r="BB159" s="174" t="str">
        <f t="shared" si="89"/>
        <v/>
      </c>
      <c r="BC159" s="186">
        <f t="shared" si="112"/>
        <v>0.25</v>
      </c>
      <c r="BD159" s="174" t="str">
        <f t="shared" si="90"/>
        <v/>
      </c>
      <c r="BE159" s="201">
        <f t="shared" si="91"/>
        <v>0.25</v>
      </c>
      <c r="BF159" s="174" t="str">
        <f t="shared" si="92"/>
        <v/>
      </c>
      <c r="BG159" s="186">
        <f t="shared" si="93"/>
        <v>0.25</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37.5" x14ac:dyDescent="0.3">
      <c r="A160" s="221"/>
      <c r="B160" s="222"/>
      <c r="C160" s="213">
        <v>149</v>
      </c>
      <c r="D160" s="643" t="s">
        <v>3539</v>
      </c>
      <c r="E160" s="19" t="s">
        <v>3505</v>
      </c>
      <c r="F160" s="17"/>
      <c r="G160" s="138">
        <v>44221</v>
      </c>
      <c r="H160" s="137"/>
      <c r="I160" s="143"/>
      <c r="J160" s="80"/>
      <c r="K160" s="147"/>
      <c r="L160" s="30"/>
      <c r="M160" s="396">
        <v>44237</v>
      </c>
      <c r="N160" s="158">
        <f t="shared" si="95"/>
        <v>13</v>
      </c>
      <c r="O160" s="27"/>
      <c r="P160" s="27"/>
      <c r="Q160" s="27"/>
      <c r="R160" s="27" t="s">
        <v>0</v>
      </c>
      <c r="S160" s="27"/>
      <c r="T160" s="30"/>
      <c r="U160" s="31"/>
      <c r="V160" s="32">
        <v>0.25</v>
      </c>
      <c r="W160" s="320"/>
      <c r="X160" s="318"/>
      <c r="Y160" s="160">
        <f t="shared" si="81"/>
        <v>0.25</v>
      </c>
      <c r="Z160" s="159">
        <f t="shared" si="96"/>
        <v>2.5</v>
      </c>
      <c r="AA160" s="328"/>
      <c r="AB160" s="400">
        <f t="shared" si="105"/>
        <v>-30</v>
      </c>
      <c r="AC160" s="371"/>
      <c r="AD160" s="226" t="str">
        <f t="shared" si="82"/>
        <v/>
      </c>
      <c r="AE160" s="368">
        <f t="shared" si="97"/>
        <v>-27.5</v>
      </c>
      <c r="AF160" s="340"/>
      <c r="AG160" s="341"/>
      <c r="AH160" s="339"/>
      <c r="AI160" s="161">
        <f t="shared" si="98"/>
        <v>0</v>
      </c>
      <c r="AJ160" s="162">
        <f t="shared" si="83"/>
        <v>2.5</v>
      </c>
      <c r="AK160" s="163">
        <f t="shared" si="99"/>
        <v>2.5</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f t="shared" si="84"/>
        <v>13</v>
      </c>
      <c r="AX160" s="165" t="str">
        <f t="shared" si="85"/>
        <v/>
      </c>
      <c r="AY160" s="193">
        <f t="shared" si="86"/>
        <v>13</v>
      </c>
      <c r="AZ160" s="183" t="str">
        <f t="shared" si="87"/>
        <v/>
      </c>
      <c r="BA160" s="173">
        <f t="shared" si="88"/>
        <v>0.25</v>
      </c>
      <c r="BB160" s="174" t="str">
        <f t="shared" si="89"/>
        <v/>
      </c>
      <c r="BC160" s="186">
        <f t="shared" si="112"/>
        <v>0.25</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37.5" x14ac:dyDescent="0.3">
      <c r="A161" s="221"/>
      <c r="B161" s="222"/>
      <c r="C161" s="213">
        <v>150</v>
      </c>
      <c r="D161" s="647" t="s">
        <v>3539</v>
      </c>
      <c r="E161" s="24" t="s">
        <v>3541</v>
      </c>
      <c r="F161" s="17"/>
      <c r="G161" s="134">
        <v>44221</v>
      </c>
      <c r="H161" s="139">
        <v>44229</v>
      </c>
      <c r="I161" s="141" t="s">
        <v>0</v>
      </c>
      <c r="J161" s="25"/>
      <c r="K161" s="145"/>
      <c r="L161" s="28"/>
      <c r="M161" s="395">
        <v>44229</v>
      </c>
      <c r="N161" s="158">
        <f t="shared" si="95"/>
        <v>7</v>
      </c>
      <c r="O161" s="27"/>
      <c r="P161" s="27"/>
      <c r="Q161" s="27"/>
      <c r="R161" s="27" t="s">
        <v>0</v>
      </c>
      <c r="S161" s="27"/>
      <c r="T161" s="27"/>
      <c r="U161" s="28"/>
      <c r="V161" s="32">
        <v>0.25</v>
      </c>
      <c r="W161" s="318"/>
      <c r="X161" s="318"/>
      <c r="Y161" s="160">
        <f t="shared" si="81"/>
        <v>0.25</v>
      </c>
      <c r="Z161" s="159">
        <f t="shared" si="96"/>
        <v>2.5</v>
      </c>
      <c r="AA161" s="327"/>
      <c r="AB161" s="400">
        <f t="shared" si="105"/>
        <v>-30</v>
      </c>
      <c r="AC161" s="371"/>
      <c r="AD161" s="226" t="str">
        <f t="shared" si="82"/>
        <v/>
      </c>
      <c r="AE161" s="368">
        <f t="shared" si="97"/>
        <v>-27.5</v>
      </c>
      <c r="AF161" s="339"/>
      <c r="AG161" s="342"/>
      <c r="AH161" s="339"/>
      <c r="AI161" s="161">
        <f t="shared" si="98"/>
        <v>0</v>
      </c>
      <c r="AJ161" s="162">
        <f t="shared" si="83"/>
        <v>2.5</v>
      </c>
      <c r="AK161" s="163">
        <f t="shared" si="99"/>
        <v>2.5</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f t="shared" si="84"/>
        <v>7</v>
      </c>
      <c r="AX161" s="165" t="str">
        <f t="shared" si="85"/>
        <v/>
      </c>
      <c r="AY161" s="193">
        <f t="shared" si="86"/>
        <v>7</v>
      </c>
      <c r="AZ161" s="183" t="str">
        <f t="shared" si="87"/>
        <v/>
      </c>
      <c r="BA161" s="173">
        <f t="shared" si="88"/>
        <v>0.25</v>
      </c>
      <c r="BB161" s="174" t="str">
        <f t="shared" si="89"/>
        <v/>
      </c>
      <c r="BC161" s="186">
        <f t="shared" si="112"/>
        <v>0.25</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56.25" x14ac:dyDescent="0.3">
      <c r="A162" s="219"/>
      <c r="B162" s="220"/>
      <c r="C162" s="213">
        <v>151</v>
      </c>
      <c r="D162" s="657" t="s">
        <v>3540</v>
      </c>
      <c r="E162" s="35" t="s">
        <v>46</v>
      </c>
      <c r="F162" s="34"/>
      <c r="G162" s="131">
        <v>44221</v>
      </c>
      <c r="H162" s="136">
        <v>44229</v>
      </c>
      <c r="I162" s="140" t="s">
        <v>0</v>
      </c>
      <c r="J162" s="78"/>
      <c r="K162" s="144"/>
      <c r="L162" s="119"/>
      <c r="M162" s="394">
        <v>44229</v>
      </c>
      <c r="N162" s="158">
        <f t="shared" si="95"/>
        <v>7</v>
      </c>
      <c r="O162" s="311"/>
      <c r="P162" s="315"/>
      <c r="Q162" s="315"/>
      <c r="R162" s="315" t="s">
        <v>0</v>
      </c>
      <c r="S162" s="315"/>
      <c r="T162" s="315"/>
      <c r="U162" s="316"/>
      <c r="V162" s="167">
        <v>0.25</v>
      </c>
      <c r="W162" s="313"/>
      <c r="X162" s="313"/>
      <c r="Y162" s="160">
        <f t="shared" si="81"/>
        <v>0.25</v>
      </c>
      <c r="Z162" s="159">
        <f t="shared" si="96"/>
        <v>2.5</v>
      </c>
      <c r="AA162" s="326"/>
      <c r="AB162" s="400">
        <f t="shared" si="105"/>
        <v>-30</v>
      </c>
      <c r="AC162" s="370"/>
      <c r="AD162" s="226" t="str">
        <f t="shared" si="82"/>
        <v/>
      </c>
      <c r="AE162" s="368">
        <f t="shared" si="97"/>
        <v>-27.5</v>
      </c>
      <c r="AF162" s="331"/>
      <c r="AG162" s="332"/>
      <c r="AH162" s="331"/>
      <c r="AI162" s="161">
        <f t="shared" si="98"/>
        <v>0</v>
      </c>
      <c r="AJ162" s="162">
        <f t="shared" si="83"/>
        <v>2.5</v>
      </c>
      <c r="AK162" s="163">
        <f t="shared" si="99"/>
        <v>2.5</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f t="shared" si="84"/>
        <v>7</v>
      </c>
      <c r="AX162" s="165" t="str">
        <f t="shared" si="85"/>
        <v/>
      </c>
      <c r="AY162" s="193">
        <f t="shared" si="86"/>
        <v>7</v>
      </c>
      <c r="AZ162" s="183" t="str">
        <f t="shared" si="87"/>
        <v/>
      </c>
      <c r="BA162" s="173">
        <f t="shared" si="88"/>
        <v>0.25</v>
      </c>
      <c r="BB162" s="174" t="str">
        <f t="shared" si="89"/>
        <v/>
      </c>
      <c r="BC162" s="186">
        <f t="shared" si="112"/>
        <v>0.25</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56.25" x14ac:dyDescent="0.3">
      <c r="A163" s="219"/>
      <c r="B163" s="220"/>
      <c r="C163" s="213">
        <v>152</v>
      </c>
      <c r="D163" s="658" t="s">
        <v>3540</v>
      </c>
      <c r="E163" s="18" t="s">
        <v>3505</v>
      </c>
      <c r="F163" s="34"/>
      <c r="G163" s="131">
        <v>44221</v>
      </c>
      <c r="H163" s="133"/>
      <c r="I163" s="140"/>
      <c r="J163" s="78"/>
      <c r="K163" s="144"/>
      <c r="L163" s="119"/>
      <c r="M163" s="394">
        <v>44237</v>
      </c>
      <c r="N163" s="158">
        <f t="shared" si="95"/>
        <v>13</v>
      </c>
      <c r="O163" s="315"/>
      <c r="P163" s="315"/>
      <c r="Q163" s="315"/>
      <c r="R163" s="315" t="s">
        <v>0</v>
      </c>
      <c r="S163" s="315"/>
      <c r="T163" s="316"/>
      <c r="U163" s="317"/>
      <c r="V163" s="167">
        <v>0.25</v>
      </c>
      <c r="W163" s="313"/>
      <c r="X163" s="313"/>
      <c r="Y163" s="160">
        <f t="shared" si="81"/>
        <v>0.25</v>
      </c>
      <c r="Z163" s="159">
        <f t="shared" si="96"/>
        <v>2.5</v>
      </c>
      <c r="AA163" s="326"/>
      <c r="AB163" s="400">
        <f t="shared" si="105"/>
        <v>-30</v>
      </c>
      <c r="AC163" s="370"/>
      <c r="AD163" s="226" t="str">
        <f t="shared" si="82"/>
        <v/>
      </c>
      <c r="AE163" s="368">
        <f t="shared" si="97"/>
        <v>-27.5</v>
      </c>
      <c r="AF163" s="331"/>
      <c r="AG163" s="333"/>
      <c r="AH163" s="334"/>
      <c r="AI163" s="161">
        <f t="shared" si="98"/>
        <v>0</v>
      </c>
      <c r="AJ163" s="162">
        <f t="shared" si="83"/>
        <v>2.5</v>
      </c>
      <c r="AK163" s="163">
        <f t="shared" si="99"/>
        <v>2.5</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f t="shared" si="84"/>
        <v>13</v>
      </c>
      <c r="AX163" s="165" t="str">
        <f t="shared" si="85"/>
        <v/>
      </c>
      <c r="AY163" s="193">
        <f t="shared" si="86"/>
        <v>13</v>
      </c>
      <c r="AZ163" s="183" t="str">
        <f t="shared" si="87"/>
        <v/>
      </c>
      <c r="BA163" s="173">
        <f t="shared" si="88"/>
        <v>0.25</v>
      </c>
      <c r="BB163" s="174" t="str">
        <f t="shared" si="89"/>
        <v/>
      </c>
      <c r="BC163" s="186">
        <f t="shared" si="112"/>
        <v>0.25</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56.25" x14ac:dyDescent="0.3">
      <c r="A164" s="219"/>
      <c r="B164" s="220"/>
      <c r="C164" s="213">
        <v>153</v>
      </c>
      <c r="D164" s="659" t="s">
        <v>3540</v>
      </c>
      <c r="E164" s="33" t="s">
        <v>3541</v>
      </c>
      <c r="F164" s="34"/>
      <c r="G164" s="134">
        <v>44221</v>
      </c>
      <c r="H164" s="135">
        <v>44229</v>
      </c>
      <c r="I164" s="141" t="s">
        <v>0</v>
      </c>
      <c r="J164" s="25"/>
      <c r="K164" s="145"/>
      <c r="L164" s="28"/>
      <c r="M164" s="395">
        <v>44229</v>
      </c>
      <c r="N164" s="158">
        <f t="shared" si="95"/>
        <v>7</v>
      </c>
      <c r="O164" s="315"/>
      <c r="P164" s="315"/>
      <c r="Q164" s="315"/>
      <c r="R164" s="315" t="s">
        <v>0</v>
      </c>
      <c r="S164" s="315"/>
      <c r="T164" s="316"/>
      <c r="U164" s="317"/>
      <c r="V164" s="167">
        <v>0.25</v>
      </c>
      <c r="W164" s="313"/>
      <c r="X164" s="313"/>
      <c r="Y164" s="160">
        <f t="shared" si="81"/>
        <v>0.25</v>
      </c>
      <c r="Z164" s="159">
        <f t="shared" si="96"/>
        <v>2.5</v>
      </c>
      <c r="AA164" s="326"/>
      <c r="AB164" s="400">
        <f t="shared" si="105"/>
        <v>-30</v>
      </c>
      <c r="AC164" s="370"/>
      <c r="AD164" s="226" t="str">
        <f t="shared" si="82"/>
        <v/>
      </c>
      <c r="AE164" s="368">
        <f t="shared" si="97"/>
        <v>-27.5</v>
      </c>
      <c r="AF164" s="331"/>
      <c r="AG164" s="333"/>
      <c r="AH164" s="334"/>
      <c r="AI164" s="161">
        <f t="shared" si="98"/>
        <v>0</v>
      </c>
      <c r="AJ164" s="162">
        <f t="shared" si="83"/>
        <v>2.5</v>
      </c>
      <c r="AK164" s="163">
        <f t="shared" si="99"/>
        <v>2.5</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f t="shared" si="84"/>
        <v>7</v>
      </c>
      <c r="AX164" s="165" t="str">
        <f t="shared" si="85"/>
        <v/>
      </c>
      <c r="AY164" s="193">
        <f t="shared" si="86"/>
        <v>7</v>
      </c>
      <c r="AZ164" s="183" t="str">
        <f t="shared" si="87"/>
        <v/>
      </c>
      <c r="BA164" s="173">
        <f t="shared" si="88"/>
        <v>0.25</v>
      </c>
      <c r="BB164" s="174" t="str">
        <f t="shared" si="89"/>
        <v/>
      </c>
      <c r="BC164" s="186">
        <f t="shared" si="112"/>
        <v>0.25</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56.25" x14ac:dyDescent="0.3">
      <c r="A165" s="219"/>
      <c r="B165" s="220"/>
      <c r="C165" s="213">
        <v>154</v>
      </c>
      <c r="D165" s="657" t="s">
        <v>3542</v>
      </c>
      <c r="E165" s="18" t="s">
        <v>46</v>
      </c>
      <c r="F165" s="34"/>
      <c r="G165" s="134">
        <v>44222</v>
      </c>
      <c r="H165" s="135">
        <v>44231</v>
      </c>
      <c r="I165" s="141" t="s">
        <v>0</v>
      </c>
      <c r="J165" s="25"/>
      <c r="K165" s="145"/>
      <c r="L165" s="28"/>
      <c r="M165" s="395">
        <v>44231</v>
      </c>
      <c r="N165" s="158">
        <f t="shared" si="95"/>
        <v>8</v>
      </c>
      <c r="O165" s="315" t="s">
        <v>0</v>
      </c>
      <c r="P165" s="315"/>
      <c r="Q165" s="315"/>
      <c r="R165" s="315"/>
      <c r="S165" s="315"/>
      <c r="T165" s="316"/>
      <c r="U165" s="317"/>
      <c r="V165" s="167">
        <v>0.25</v>
      </c>
      <c r="W165" s="313">
        <v>0.25</v>
      </c>
      <c r="X165" s="313"/>
      <c r="Y165" s="160">
        <f t="shared" si="81"/>
        <v>0.5</v>
      </c>
      <c r="Z165" s="159">
        <f t="shared" si="96"/>
        <v>7.5</v>
      </c>
      <c r="AA165" s="326"/>
      <c r="AB165" s="400">
        <f t="shared" si="105"/>
        <v>-30</v>
      </c>
      <c r="AC165" s="370"/>
      <c r="AD165" s="226" t="str">
        <f t="shared" si="82"/>
        <v/>
      </c>
      <c r="AE165" s="368">
        <f t="shared" si="97"/>
        <v>-22.5</v>
      </c>
      <c r="AF165" s="331"/>
      <c r="AG165" s="333"/>
      <c r="AH165" s="334"/>
      <c r="AI165" s="161">
        <f t="shared" si="98"/>
        <v>0</v>
      </c>
      <c r="AJ165" s="162">
        <f t="shared" si="83"/>
        <v>7.5</v>
      </c>
      <c r="AK165" s="163">
        <f t="shared" si="99"/>
        <v>7.5</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f t="shared" si="84"/>
        <v>8</v>
      </c>
      <c r="AX165" s="165" t="str">
        <f t="shared" si="85"/>
        <v/>
      </c>
      <c r="AY165" s="193">
        <f t="shared" si="86"/>
        <v>8</v>
      </c>
      <c r="AZ165" s="183" t="str">
        <f t="shared" si="87"/>
        <v/>
      </c>
      <c r="BA165" s="173">
        <f t="shared" si="88"/>
        <v>0.25</v>
      </c>
      <c r="BB165" s="174" t="str">
        <f t="shared" si="89"/>
        <v/>
      </c>
      <c r="BC165" s="186">
        <f t="shared" si="112"/>
        <v>0.25</v>
      </c>
      <c r="BD165" s="174" t="str">
        <f t="shared" si="90"/>
        <v/>
      </c>
      <c r="BE165" s="201">
        <f t="shared" si="91"/>
        <v>0.25</v>
      </c>
      <c r="BF165" s="174" t="str">
        <f t="shared" si="92"/>
        <v/>
      </c>
      <c r="BG165" s="186">
        <f t="shared" si="93"/>
        <v>0.25</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649" t="s">
        <v>3543</v>
      </c>
      <c r="E166" s="16" t="s">
        <v>46</v>
      </c>
      <c r="F166" s="17"/>
      <c r="G166" s="134">
        <v>44222</v>
      </c>
      <c r="H166" s="135">
        <v>44231</v>
      </c>
      <c r="I166" s="141" t="s">
        <v>0</v>
      </c>
      <c r="J166" s="25"/>
      <c r="K166" s="145"/>
      <c r="L166" s="28"/>
      <c r="M166" s="395">
        <v>44231</v>
      </c>
      <c r="N166" s="158">
        <f t="shared" si="95"/>
        <v>8</v>
      </c>
      <c r="O166" s="27" t="s">
        <v>0</v>
      </c>
      <c r="P166" s="27"/>
      <c r="Q166" s="27"/>
      <c r="R166" s="27"/>
      <c r="S166" s="27"/>
      <c r="T166" s="28"/>
      <c r="U166" s="29"/>
      <c r="V166" s="167">
        <v>0.25</v>
      </c>
      <c r="W166" s="313">
        <v>0.25</v>
      </c>
      <c r="X166" s="313"/>
      <c r="Y166" s="160">
        <f t="shared" si="81"/>
        <v>0.5</v>
      </c>
      <c r="Z166" s="159">
        <f t="shared" si="96"/>
        <v>7.5</v>
      </c>
      <c r="AA166" s="327"/>
      <c r="AB166" s="400">
        <f t="shared" si="105"/>
        <v>-30</v>
      </c>
      <c r="AC166" s="371"/>
      <c r="AD166" s="226" t="str">
        <f t="shared" si="82"/>
        <v/>
      </c>
      <c r="AE166" s="368">
        <f t="shared" si="97"/>
        <v>-22.5</v>
      </c>
      <c r="AF166" s="339"/>
      <c r="AG166" s="338"/>
      <c r="AH166" s="336"/>
      <c r="AI166" s="161">
        <f t="shared" si="98"/>
        <v>0</v>
      </c>
      <c r="AJ166" s="162">
        <f t="shared" si="83"/>
        <v>7.5</v>
      </c>
      <c r="AK166" s="163">
        <f t="shared" si="99"/>
        <v>7.5</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f t="shared" si="84"/>
        <v>8</v>
      </c>
      <c r="AX166" s="165" t="str">
        <f t="shared" si="85"/>
        <v/>
      </c>
      <c r="AY166" s="193">
        <f t="shared" si="86"/>
        <v>8</v>
      </c>
      <c r="AZ166" s="183" t="str">
        <f t="shared" si="87"/>
        <v/>
      </c>
      <c r="BA166" s="173">
        <f t="shared" si="88"/>
        <v>0.25</v>
      </c>
      <c r="BB166" s="174" t="str">
        <f t="shared" si="89"/>
        <v/>
      </c>
      <c r="BC166" s="186">
        <f t="shared" si="112"/>
        <v>0.25</v>
      </c>
      <c r="BD166" s="174" t="str">
        <f t="shared" si="90"/>
        <v/>
      </c>
      <c r="BE166" s="201">
        <f t="shared" si="91"/>
        <v>0.25</v>
      </c>
      <c r="BF166" s="174" t="str">
        <f t="shared" si="92"/>
        <v/>
      </c>
      <c r="BG166" s="186">
        <f t="shared" si="93"/>
        <v>0.25</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649" t="s">
        <v>3544</v>
      </c>
      <c r="E167" s="16" t="s">
        <v>46</v>
      </c>
      <c r="F167" s="17"/>
      <c r="G167" s="134">
        <v>44222</v>
      </c>
      <c r="H167" s="135">
        <v>44231</v>
      </c>
      <c r="I167" s="141" t="s">
        <v>0</v>
      </c>
      <c r="J167" s="25"/>
      <c r="K167" s="145"/>
      <c r="L167" s="28"/>
      <c r="M167" s="395">
        <v>44231</v>
      </c>
      <c r="N167" s="158">
        <f t="shared" si="95"/>
        <v>8</v>
      </c>
      <c r="O167" s="27" t="s">
        <v>0</v>
      </c>
      <c r="P167" s="27"/>
      <c r="Q167" s="27"/>
      <c r="R167" s="27"/>
      <c r="S167" s="27"/>
      <c r="T167" s="28"/>
      <c r="U167" s="29"/>
      <c r="V167" s="32">
        <v>0.25</v>
      </c>
      <c r="W167" s="318">
        <v>0.25</v>
      </c>
      <c r="X167" s="319"/>
      <c r="Y167" s="160">
        <f t="shared" si="81"/>
        <v>0.5</v>
      </c>
      <c r="Z167" s="159">
        <f t="shared" si="96"/>
        <v>7.5</v>
      </c>
      <c r="AA167" s="327"/>
      <c r="AB167" s="400">
        <f t="shared" si="105"/>
        <v>-30</v>
      </c>
      <c r="AC167" s="371"/>
      <c r="AD167" s="226" t="str">
        <f t="shared" si="82"/>
        <v/>
      </c>
      <c r="AE167" s="368">
        <f t="shared" si="97"/>
        <v>-22.5</v>
      </c>
      <c r="AF167" s="339"/>
      <c r="AG167" s="338"/>
      <c r="AH167" s="336"/>
      <c r="AI167" s="161">
        <f t="shared" si="98"/>
        <v>0</v>
      </c>
      <c r="AJ167" s="162">
        <f t="shared" si="83"/>
        <v>7.5</v>
      </c>
      <c r="AK167" s="163">
        <f t="shared" si="99"/>
        <v>7.5</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f t="shared" si="84"/>
        <v>8</v>
      </c>
      <c r="AX167" s="165" t="str">
        <f t="shared" si="85"/>
        <v/>
      </c>
      <c r="AY167" s="193">
        <f t="shared" si="86"/>
        <v>8</v>
      </c>
      <c r="AZ167" s="183" t="str">
        <f t="shared" si="87"/>
        <v/>
      </c>
      <c r="BA167" s="173">
        <f t="shared" si="88"/>
        <v>0.25</v>
      </c>
      <c r="BB167" s="174" t="str">
        <f t="shared" si="89"/>
        <v/>
      </c>
      <c r="BC167" s="186">
        <f t="shared" si="112"/>
        <v>0.25</v>
      </c>
      <c r="BD167" s="174" t="str">
        <f t="shared" si="90"/>
        <v/>
      </c>
      <c r="BE167" s="201">
        <f t="shared" si="91"/>
        <v>0.25</v>
      </c>
      <c r="BF167" s="174" t="str">
        <f t="shared" si="92"/>
        <v/>
      </c>
      <c r="BG167" s="186">
        <f t="shared" si="93"/>
        <v>0.25</v>
      </c>
      <c r="BH167" s="175" t="str">
        <f t="shared" si="94"/>
        <v/>
      </c>
      <c r="BI167" s="632"/>
      <c r="BJ167" s="57" t="s">
        <v>3033</v>
      </c>
      <c r="BQ167" s="57" t="s">
        <v>1364</v>
      </c>
      <c r="BV167" s="57" t="s">
        <v>1528</v>
      </c>
      <c r="BW167" s="57"/>
      <c r="BX167" s="57" t="s">
        <v>1287</v>
      </c>
      <c r="BY167" s="57" t="s">
        <v>1529</v>
      </c>
      <c r="CA167" s="57" t="s">
        <v>1530</v>
      </c>
      <c r="CC167" s="57" t="s">
        <v>1531</v>
      </c>
    </row>
    <row r="168" spans="1:140" ht="75" x14ac:dyDescent="0.3">
      <c r="A168" s="221"/>
      <c r="B168" s="222"/>
      <c r="C168" s="214">
        <v>157</v>
      </c>
      <c r="D168" s="640" t="s">
        <v>3545</v>
      </c>
      <c r="E168" s="16" t="s">
        <v>46</v>
      </c>
      <c r="F168" s="17"/>
      <c r="G168" s="134">
        <v>44222</v>
      </c>
      <c r="H168" s="135">
        <v>44231</v>
      </c>
      <c r="I168" s="141" t="s">
        <v>0</v>
      </c>
      <c r="J168" s="25"/>
      <c r="K168" s="145"/>
      <c r="L168" s="28"/>
      <c r="M168" s="395">
        <v>44231</v>
      </c>
      <c r="N168" s="158">
        <f t="shared" si="95"/>
        <v>8</v>
      </c>
      <c r="O168" s="27"/>
      <c r="P168" s="27"/>
      <c r="Q168" s="27"/>
      <c r="R168" s="27" t="s">
        <v>0</v>
      </c>
      <c r="S168" s="27"/>
      <c r="T168" s="28"/>
      <c r="U168" s="29"/>
      <c r="V168" s="32">
        <v>0.25</v>
      </c>
      <c r="W168" s="318"/>
      <c r="X168" s="319"/>
      <c r="Y168" s="160">
        <f t="shared" si="81"/>
        <v>0.25</v>
      </c>
      <c r="Z168" s="159">
        <f t="shared" si="96"/>
        <v>2.5</v>
      </c>
      <c r="AA168" s="327"/>
      <c r="AB168" s="400">
        <f t="shared" si="105"/>
        <v>-30</v>
      </c>
      <c r="AC168" s="371"/>
      <c r="AD168" s="226" t="str">
        <f t="shared" si="82"/>
        <v/>
      </c>
      <c r="AE168" s="368">
        <f t="shared" si="97"/>
        <v>-27.5</v>
      </c>
      <c r="AF168" s="339"/>
      <c r="AG168" s="338"/>
      <c r="AH168" s="336"/>
      <c r="AI168" s="161">
        <f t="shared" si="98"/>
        <v>0</v>
      </c>
      <c r="AJ168" s="162">
        <f t="shared" si="83"/>
        <v>2.5</v>
      </c>
      <c r="AK168" s="163">
        <f t="shared" si="99"/>
        <v>2.5</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f t="shared" si="84"/>
        <v>8</v>
      </c>
      <c r="AX168" s="165" t="str">
        <f t="shared" si="85"/>
        <v/>
      </c>
      <c r="AY168" s="193">
        <f t="shared" si="86"/>
        <v>8</v>
      </c>
      <c r="AZ168" s="183" t="str">
        <f t="shared" si="87"/>
        <v/>
      </c>
      <c r="BA168" s="173">
        <f t="shared" si="88"/>
        <v>0.25</v>
      </c>
      <c r="BB168" s="174" t="str">
        <f t="shared" si="89"/>
        <v/>
      </c>
      <c r="BC168" s="186">
        <f t="shared" si="112"/>
        <v>0.25</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56.25" x14ac:dyDescent="0.3">
      <c r="A169" s="221"/>
      <c r="B169" s="222"/>
      <c r="C169" s="214">
        <v>158</v>
      </c>
      <c r="D169" s="655" t="s">
        <v>3546</v>
      </c>
      <c r="E169" s="18" t="s">
        <v>46</v>
      </c>
      <c r="F169" s="17"/>
      <c r="G169" s="134">
        <v>44222</v>
      </c>
      <c r="H169" s="135">
        <v>44231</v>
      </c>
      <c r="I169" s="141" t="s">
        <v>0</v>
      </c>
      <c r="J169" s="25"/>
      <c r="K169" s="145"/>
      <c r="L169" s="28"/>
      <c r="M169" s="395">
        <v>44231</v>
      </c>
      <c r="N169" s="158">
        <f t="shared" si="95"/>
        <v>8</v>
      </c>
      <c r="O169" s="27"/>
      <c r="P169" s="27"/>
      <c r="Q169" s="27"/>
      <c r="R169" s="27" t="s">
        <v>0</v>
      </c>
      <c r="S169" s="27"/>
      <c r="T169" s="28"/>
      <c r="U169" s="29"/>
      <c r="V169" s="32">
        <v>0.25</v>
      </c>
      <c r="W169" s="318"/>
      <c r="X169" s="319"/>
      <c r="Y169" s="160">
        <f t="shared" si="81"/>
        <v>0.25</v>
      </c>
      <c r="Z169" s="159">
        <f t="shared" si="96"/>
        <v>2.5</v>
      </c>
      <c r="AA169" s="327"/>
      <c r="AB169" s="400">
        <f t="shared" si="105"/>
        <v>-30</v>
      </c>
      <c r="AC169" s="371"/>
      <c r="AD169" s="226" t="str">
        <f t="shared" si="82"/>
        <v/>
      </c>
      <c r="AE169" s="368">
        <f t="shared" si="97"/>
        <v>-27.5</v>
      </c>
      <c r="AF169" s="339"/>
      <c r="AG169" s="338"/>
      <c r="AH169" s="336"/>
      <c r="AI169" s="161">
        <f t="shared" si="98"/>
        <v>0</v>
      </c>
      <c r="AJ169" s="162">
        <f t="shared" si="83"/>
        <v>2.5</v>
      </c>
      <c r="AK169" s="163">
        <f t="shared" si="99"/>
        <v>2.5</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f t="shared" si="84"/>
        <v>8</v>
      </c>
      <c r="AX169" s="165" t="str">
        <f t="shared" si="85"/>
        <v/>
      </c>
      <c r="AY169" s="193">
        <f t="shared" si="86"/>
        <v>8</v>
      </c>
      <c r="AZ169" s="183" t="str">
        <f t="shared" si="87"/>
        <v/>
      </c>
      <c r="BA169" s="173">
        <f t="shared" si="88"/>
        <v>0.25</v>
      </c>
      <c r="BB169" s="174" t="str">
        <f t="shared" si="89"/>
        <v/>
      </c>
      <c r="BC169" s="186">
        <f t="shared" si="112"/>
        <v>0.25</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75" x14ac:dyDescent="0.3">
      <c r="A170" s="221"/>
      <c r="B170" s="222"/>
      <c r="C170" s="213">
        <v>159</v>
      </c>
      <c r="D170" s="643" t="s">
        <v>3545</v>
      </c>
      <c r="E170" s="16" t="s">
        <v>3505</v>
      </c>
      <c r="F170" s="17"/>
      <c r="G170" s="134">
        <v>44222</v>
      </c>
      <c r="H170" s="135">
        <v>44244</v>
      </c>
      <c r="I170" s="141"/>
      <c r="J170" s="25"/>
      <c r="K170" s="145"/>
      <c r="L170" s="28"/>
      <c r="M170" s="395">
        <v>44244</v>
      </c>
      <c r="N170" s="158">
        <f t="shared" si="95"/>
        <v>17</v>
      </c>
      <c r="O170" s="27"/>
      <c r="P170" s="27"/>
      <c r="Q170" s="27"/>
      <c r="R170" s="27" t="s">
        <v>0</v>
      </c>
      <c r="S170" s="27"/>
      <c r="T170" s="28"/>
      <c r="U170" s="29"/>
      <c r="V170" s="32">
        <v>0.25</v>
      </c>
      <c r="W170" s="318"/>
      <c r="X170" s="319"/>
      <c r="Y170" s="160">
        <f t="shared" si="81"/>
        <v>0.25</v>
      </c>
      <c r="Z170" s="159">
        <f t="shared" si="96"/>
        <v>2.5</v>
      </c>
      <c r="AA170" s="327"/>
      <c r="AB170" s="400">
        <f t="shared" si="105"/>
        <v>-30</v>
      </c>
      <c r="AC170" s="371"/>
      <c r="AD170" s="226" t="str">
        <f t="shared" si="82"/>
        <v/>
      </c>
      <c r="AE170" s="368">
        <f t="shared" si="97"/>
        <v>-27.5</v>
      </c>
      <c r="AF170" s="339"/>
      <c r="AG170" s="338"/>
      <c r="AH170" s="336"/>
      <c r="AI170" s="161">
        <f t="shared" si="98"/>
        <v>0</v>
      </c>
      <c r="AJ170" s="162">
        <f t="shared" si="83"/>
        <v>2.5</v>
      </c>
      <c r="AK170" s="163">
        <f t="shared" si="99"/>
        <v>2.5</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f t="shared" si="84"/>
        <v>17</v>
      </c>
      <c r="AX170" s="165" t="str">
        <f t="shared" si="85"/>
        <v/>
      </c>
      <c r="AY170" s="193">
        <f t="shared" si="86"/>
        <v>17</v>
      </c>
      <c r="AZ170" s="183" t="str">
        <f t="shared" si="87"/>
        <v/>
      </c>
      <c r="BA170" s="173">
        <f t="shared" si="88"/>
        <v>0.25</v>
      </c>
      <c r="BB170" s="174" t="str">
        <f t="shared" si="89"/>
        <v/>
      </c>
      <c r="BC170" s="186">
        <f t="shared" si="112"/>
        <v>0.25</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56.25" x14ac:dyDescent="0.3">
      <c r="A171" s="221"/>
      <c r="B171" s="222"/>
      <c r="C171" s="214">
        <v>160</v>
      </c>
      <c r="D171" s="660" t="s">
        <v>3546</v>
      </c>
      <c r="E171" s="16" t="s">
        <v>3505</v>
      </c>
      <c r="F171" s="17"/>
      <c r="G171" s="134">
        <v>44222</v>
      </c>
      <c r="H171" s="137">
        <v>44244</v>
      </c>
      <c r="I171" s="143"/>
      <c r="J171" s="80"/>
      <c r="K171" s="147"/>
      <c r="L171" s="30"/>
      <c r="M171" s="395">
        <v>44244</v>
      </c>
      <c r="N171" s="158">
        <f t="shared" si="95"/>
        <v>17</v>
      </c>
      <c r="O171" s="27"/>
      <c r="P171" s="27"/>
      <c r="Q171" s="27"/>
      <c r="R171" s="27" t="s">
        <v>0</v>
      </c>
      <c r="S171" s="27"/>
      <c r="T171" s="28"/>
      <c r="U171" s="29"/>
      <c r="V171" s="32">
        <v>0.25</v>
      </c>
      <c r="W171" s="318"/>
      <c r="X171" s="319"/>
      <c r="Y171" s="160">
        <f t="shared" si="81"/>
        <v>0.25</v>
      </c>
      <c r="Z171" s="159">
        <f t="shared" si="96"/>
        <v>2.5</v>
      </c>
      <c r="AA171" s="327"/>
      <c r="AB171" s="400">
        <f t="shared" si="105"/>
        <v>-30</v>
      </c>
      <c r="AC171" s="371"/>
      <c r="AD171" s="226" t="str">
        <f t="shared" si="82"/>
        <v/>
      </c>
      <c r="AE171" s="368">
        <f t="shared" si="97"/>
        <v>-27.5</v>
      </c>
      <c r="AF171" s="339"/>
      <c r="AG171" s="338"/>
      <c r="AH171" s="336"/>
      <c r="AI171" s="161">
        <f t="shared" si="98"/>
        <v>0</v>
      </c>
      <c r="AJ171" s="162">
        <f t="shared" si="83"/>
        <v>2.5</v>
      </c>
      <c r="AK171" s="163">
        <f t="shared" si="99"/>
        <v>2.5</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f t="shared" si="84"/>
        <v>17</v>
      </c>
      <c r="AX171" s="165" t="str">
        <f t="shared" si="85"/>
        <v/>
      </c>
      <c r="AY171" s="193">
        <f t="shared" si="86"/>
        <v>17</v>
      </c>
      <c r="AZ171" s="183" t="str">
        <f t="shared" si="87"/>
        <v/>
      </c>
      <c r="BA171" s="173">
        <f t="shared" si="88"/>
        <v>0.25</v>
      </c>
      <c r="BB171" s="174" t="str">
        <f t="shared" si="89"/>
        <v/>
      </c>
      <c r="BC171" s="186">
        <f t="shared" si="112"/>
        <v>0.25</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75" x14ac:dyDescent="0.3">
      <c r="A172" s="221"/>
      <c r="B172" s="222"/>
      <c r="C172" s="213">
        <v>161</v>
      </c>
      <c r="D172" s="647" t="s">
        <v>3545</v>
      </c>
      <c r="E172" s="16" t="s">
        <v>3541</v>
      </c>
      <c r="F172" s="17"/>
      <c r="G172" s="134">
        <v>44222</v>
      </c>
      <c r="H172" s="135">
        <v>44231</v>
      </c>
      <c r="I172" s="141" t="s">
        <v>0</v>
      </c>
      <c r="J172" s="25"/>
      <c r="K172" s="145"/>
      <c r="L172" s="28"/>
      <c r="M172" s="395">
        <v>44231</v>
      </c>
      <c r="N172" s="158">
        <f t="shared" si="95"/>
        <v>8</v>
      </c>
      <c r="O172" s="27"/>
      <c r="P172" s="27"/>
      <c r="Q172" s="27"/>
      <c r="R172" s="27" t="s">
        <v>0</v>
      </c>
      <c r="S172" s="27"/>
      <c r="T172" s="28"/>
      <c r="U172" s="29"/>
      <c r="V172" s="32">
        <v>0.25</v>
      </c>
      <c r="W172" s="318"/>
      <c r="X172" s="319"/>
      <c r="Y172" s="160">
        <f t="shared" si="81"/>
        <v>0.25</v>
      </c>
      <c r="Z172" s="159">
        <f t="shared" si="96"/>
        <v>2.5</v>
      </c>
      <c r="AA172" s="327"/>
      <c r="AB172" s="400">
        <f t="shared" si="105"/>
        <v>-30</v>
      </c>
      <c r="AC172" s="371"/>
      <c r="AD172" s="226" t="str">
        <f t="shared" si="82"/>
        <v/>
      </c>
      <c r="AE172" s="368">
        <f t="shared" si="97"/>
        <v>-27.5</v>
      </c>
      <c r="AF172" s="339"/>
      <c r="AG172" s="338"/>
      <c r="AH172" s="336"/>
      <c r="AI172" s="161">
        <f t="shared" si="98"/>
        <v>0</v>
      </c>
      <c r="AJ172" s="162">
        <f t="shared" si="83"/>
        <v>2.5</v>
      </c>
      <c r="AK172" s="163">
        <f t="shared" si="99"/>
        <v>2.5</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f t="shared" si="84"/>
        <v>8</v>
      </c>
      <c r="AX172" s="165" t="str">
        <f t="shared" si="85"/>
        <v/>
      </c>
      <c r="AY172" s="193">
        <f t="shared" si="86"/>
        <v>8</v>
      </c>
      <c r="AZ172" s="183" t="str">
        <f t="shared" si="87"/>
        <v/>
      </c>
      <c r="BA172" s="173">
        <f t="shared" si="88"/>
        <v>0.25</v>
      </c>
      <c r="BB172" s="174" t="str">
        <f t="shared" si="89"/>
        <v/>
      </c>
      <c r="BC172" s="186">
        <f t="shared" si="112"/>
        <v>0.25</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56.25" x14ac:dyDescent="0.3">
      <c r="A173" s="221"/>
      <c r="B173" s="222"/>
      <c r="C173" s="214">
        <v>162</v>
      </c>
      <c r="D173" s="661" t="s">
        <v>3546</v>
      </c>
      <c r="E173" s="18" t="s">
        <v>3541</v>
      </c>
      <c r="F173" s="17"/>
      <c r="G173" s="134">
        <v>44222</v>
      </c>
      <c r="H173" s="135">
        <v>44231</v>
      </c>
      <c r="I173" s="141" t="s">
        <v>0</v>
      </c>
      <c r="J173" s="25"/>
      <c r="K173" s="145"/>
      <c r="L173" s="28"/>
      <c r="M173" s="395">
        <v>44231</v>
      </c>
      <c r="N173" s="158">
        <f t="shared" si="95"/>
        <v>8</v>
      </c>
      <c r="O173" s="27"/>
      <c r="P173" s="27"/>
      <c r="Q173" s="27"/>
      <c r="R173" s="27" t="s">
        <v>0</v>
      </c>
      <c r="S173" s="27"/>
      <c r="T173" s="28"/>
      <c r="U173" s="29"/>
      <c r="V173" s="32">
        <v>0.25</v>
      </c>
      <c r="W173" s="318"/>
      <c r="X173" s="319"/>
      <c r="Y173" s="160">
        <f t="shared" si="81"/>
        <v>0.25</v>
      </c>
      <c r="Z173" s="159">
        <f t="shared" si="96"/>
        <v>2.5</v>
      </c>
      <c r="AA173" s="327"/>
      <c r="AB173" s="400">
        <f t="shared" si="105"/>
        <v>-30</v>
      </c>
      <c r="AC173" s="371"/>
      <c r="AD173" s="226" t="str">
        <f t="shared" si="82"/>
        <v/>
      </c>
      <c r="AE173" s="368">
        <f t="shared" si="97"/>
        <v>-27.5</v>
      </c>
      <c r="AF173" s="339"/>
      <c r="AG173" s="338"/>
      <c r="AH173" s="336"/>
      <c r="AI173" s="161">
        <f t="shared" si="98"/>
        <v>0</v>
      </c>
      <c r="AJ173" s="162">
        <f t="shared" si="83"/>
        <v>2.5</v>
      </c>
      <c r="AK173" s="163">
        <f t="shared" si="99"/>
        <v>2.5</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f t="shared" si="84"/>
        <v>8</v>
      </c>
      <c r="AX173" s="165" t="str">
        <f t="shared" si="85"/>
        <v/>
      </c>
      <c r="AY173" s="193">
        <f t="shared" si="86"/>
        <v>8</v>
      </c>
      <c r="AZ173" s="183" t="str">
        <f t="shared" si="87"/>
        <v/>
      </c>
      <c r="BA173" s="173">
        <f t="shared" si="88"/>
        <v>0.25</v>
      </c>
      <c r="BB173" s="174" t="str">
        <f t="shared" si="89"/>
        <v/>
      </c>
      <c r="BC173" s="186">
        <f t="shared" si="112"/>
        <v>0.25</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59.25" customHeight="1" x14ac:dyDescent="0.3">
      <c r="A174" s="221"/>
      <c r="B174" s="222"/>
      <c r="C174" s="214">
        <v>163</v>
      </c>
      <c r="D174" s="640" t="s">
        <v>3547</v>
      </c>
      <c r="E174" s="16" t="s">
        <v>46</v>
      </c>
      <c r="F174" s="17"/>
      <c r="G174" s="134">
        <v>44223</v>
      </c>
      <c r="H174" s="135">
        <v>44229</v>
      </c>
      <c r="I174" s="141" t="s">
        <v>0</v>
      </c>
      <c r="J174" s="25"/>
      <c r="K174" s="145"/>
      <c r="L174" s="28"/>
      <c r="M174" s="395">
        <v>44229</v>
      </c>
      <c r="N174" s="158">
        <f t="shared" si="95"/>
        <v>5</v>
      </c>
      <c r="O174" s="27" t="s">
        <v>0</v>
      </c>
      <c r="P174" s="27"/>
      <c r="Q174" s="27"/>
      <c r="R174" s="27"/>
      <c r="S174" s="27"/>
      <c r="T174" s="28"/>
      <c r="U174" s="29"/>
      <c r="V174" s="32">
        <v>0.25</v>
      </c>
      <c r="W174" s="318">
        <v>0.25</v>
      </c>
      <c r="X174" s="319"/>
      <c r="Y174" s="160">
        <f t="shared" si="81"/>
        <v>0.5</v>
      </c>
      <c r="Z174" s="159">
        <f t="shared" si="96"/>
        <v>7.5</v>
      </c>
      <c r="AA174" s="327"/>
      <c r="AB174" s="400">
        <f t="shared" si="105"/>
        <v>-30</v>
      </c>
      <c r="AC174" s="371"/>
      <c r="AD174" s="226" t="str">
        <f t="shared" si="82"/>
        <v/>
      </c>
      <c r="AE174" s="368">
        <f t="shared" si="97"/>
        <v>-22.5</v>
      </c>
      <c r="AF174" s="339"/>
      <c r="AG174" s="338"/>
      <c r="AH174" s="336"/>
      <c r="AI174" s="161">
        <f t="shared" si="98"/>
        <v>0</v>
      </c>
      <c r="AJ174" s="162">
        <f t="shared" si="83"/>
        <v>7.5</v>
      </c>
      <c r="AK174" s="163">
        <f t="shared" si="99"/>
        <v>7.5</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f t="shared" si="84"/>
        <v>5</v>
      </c>
      <c r="AX174" s="165" t="str">
        <f t="shared" si="85"/>
        <v/>
      </c>
      <c r="AY174" s="193">
        <f t="shared" si="86"/>
        <v>5</v>
      </c>
      <c r="AZ174" s="183" t="str">
        <f t="shared" si="87"/>
        <v/>
      </c>
      <c r="BA174" s="173">
        <f t="shared" si="88"/>
        <v>0.25</v>
      </c>
      <c r="BB174" s="174" t="str">
        <f t="shared" si="89"/>
        <v/>
      </c>
      <c r="BC174" s="186">
        <f t="shared" si="112"/>
        <v>0.25</v>
      </c>
      <c r="BD174" s="174" t="str">
        <f t="shared" si="90"/>
        <v/>
      </c>
      <c r="BE174" s="201">
        <f t="shared" si="91"/>
        <v>0.25</v>
      </c>
      <c r="BF174" s="174" t="str">
        <f t="shared" si="92"/>
        <v/>
      </c>
      <c r="BG174" s="186">
        <f t="shared" si="93"/>
        <v>0.25</v>
      </c>
      <c r="BH174" s="175" t="str">
        <f t="shared" si="94"/>
        <v/>
      </c>
      <c r="BI174" s="632"/>
      <c r="BJ174" s="57" t="s">
        <v>3040</v>
      </c>
      <c r="BQ174" s="57" t="s">
        <v>1565</v>
      </c>
      <c r="BV174" s="57" t="s">
        <v>1566</v>
      </c>
      <c r="BW174" s="57"/>
      <c r="BX174" s="57" t="s">
        <v>1567</v>
      </c>
      <c r="BY174" s="57" t="s">
        <v>1568</v>
      </c>
      <c r="CA174" s="57" t="s">
        <v>1569</v>
      </c>
      <c r="CC174" s="57" t="s">
        <v>1570</v>
      </c>
    </row>
    <row r="175" spans="1:140" ht="60" customHeight="1" x14ac:dyDescent="0.3">
      <c r="A175" s="221"/>
      <c r="B175" s="222"/>
      <c r="C175" s="213">
        <v>164</v>
      </c>
      <c r="D175" s="643" t="s">
        <v>3547</v>
      </c>
      <c r="E175" s="16" t="s">
        <v>3505</v>
      </c>
      <c r="F175" s="17"/>
      <c r="G175" s="134">
        <v>44223</v>
      </c>
      <c r="H175" s="135">
        <v>44229</v>
      </c>
      <c r="I175" s="141" t="s">
        <v>0</v>
      </c>
      <c r="J175" s="25"/>
      <c r="K175" s="145"/>
      <c r="L175" s="28"/>
      <c r="M175" s="395">
        <v>44229</v>
      </c>
      <c r="N175" s="158">
        <f t="shared" si="95"/>
        <v>5</v>
      </c>
      <c r="O175" s="27"/>
      <c r="P175" s="27"/>
      <c r="Q175" s="27"/>
      <c r="R175" s="27" t="s">
        <v>0</v>
      </c>
      <c r="S175" s="27"/>
      <c r="T175" s="28"/>
      <c r="U175" s="29"/>
      <c r="V175" s="32">
        <v>0.25</v>
      </c>
      <c r="W175" s="318"/>
      <c r="X175" s="319"/>
      <c r="Y175" s="160">
        <f t="shared" si="81"/>
        <v>0.25</v>
      </c>
      <c r="Z175" s="159">
        <f t="shared" si="96"/>
        <v>2.5</v>
      </c>
      <c r="AA175" s="327"/>
      <c r="AB175" s="400">
        <f t="shared" si="105"/>
        <v>-30</v>
      </c>
      <c r="AC175" s="371"/>
      <c r="AD175" s="226" t="str">
        <f t="shared" si="82"/>
        <v/>
      </c>
      <c r="AE175" s="368">
        <f t="shared" si="97"/>
        <v>-27.5</v>
      </c>
      <c r="AF175" s="339"/>
      <c r="AG175" s="338"/>
      <c r="AH175" s="336"/>
      <c r="AI175" s="161">
        <f t="shared" si="98"/>
        <v>0</v>
      </c>
      <c r="AJ175" s="162">
        <f t="shared" si="83"/>
        <v>2.5</v>
      </c>
      <c r="AK175" s="163">
        <f t="shared" si="99"/>
        <v>2.5</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f t="shared" si="84"/>
        <v>5</v>
      </c>
      <c r="AX175" s="165" t="str">
        <f t="shared" si="85"/>
        <v/>
      </c>
      <c r="AY175" s="193">
        <f t="shared" si="86"/>
        <v>5</v>
      </c>
      <c r="AZ175" s="183" t="str">
        <f t="shared" si="87"/>
        <v/>
      </c>
      <c r="BA175" s="173">
        <f t="shared" si="88"/>
        <v>0.25</v>
      </c>
      <c r="BB175" s="174" t="str">
        <f t="shared" si="89"/>
        <v/>
      </c>
      <c r="BC175" s="186">
        <f t="shared" si="112"/>
        <v>0.25</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59.25" customHeight="1" x14ac:dyDescent="0.3">
      <c r="A176" s="221"/>
      <c r="B176" s="222"/>
      <c r="C176" s="214">
        <v>165</v>
      </c>
      <c r="D176" s="647" t="s">
        <v>3547</v>
      </c>
      <c r="E176" s="16" t="s">
        <v>3541</v>
      </c>
      <c r="F176" s="17"/>
      <c r="G176" s="134">
        <v>44223</v>
      </c>
      <c r="H176" s="135">
        <v>44229</v>
      </c>
      <c r="I176" s="141" t="s">
        <v>0</v>
      </c>
      <c r="J176" s="25"/>
      <c r="K176" s="145"/>
      <c r="L176" s="28"/>
      <c r="M176" s="395">
        <v>44229</v>
      </c>
      <c r="N176" s="158">
        <f t="shared" si="95"/>
        <v>5</v>
      </c>
      <c r="O176" s="27"/>
      <c r="P176" s="27"/>
      <c r="Q176" s="27"/>
      <c r="R176" s="27" t="s">
        <v>0</v>
      </c>
      <c r="S176" s="27"/>
      <c r="T176" s="28"/>
      <c r="U176" s="29"/>
      <c r="V176" s="32">
        <v>0.25</v>
      </c>
      <c r="W176" s="318"/>
      <c r="X176" s="319"/>
      <c r="Y176" s="160">
        <f t="shared" si="81"/>
        <v>0.25</v>
      </c>
      <c r="Z176" s="159">
        <f t="shared" si="96"/>
        <v>2.5</v>
      </c>
      <c r="AA176" s="327"/>
      <c r="AB176" s="400">
        <f t="shared" si="105"/>
        <v>-30</v>
      </c>
      <c r="AC176" s="371"/>
      <c r="AD176" s="226" t="str">
        <f t="shared" si="82"/>
        <v/>
      </c>
      <c r="AE176" s="368">
        <f t="shared" si="97"/>
        <v>-27.5</v>
      </c>
      <c r="AF176" s="339"/>
      <c r="AG176" s="338"/>
      <c r="AH176" s="336"/>
      <c r="AI176" s="161">
        <f t="shared" si="98"/>
        <v>0</v>
      </c>
      <c r="AJ176" s="162">
        <f t="shared" si="83"/>
        <v>2.5</v>
      </c>
      <c r="AK176" s="163">
        <f t="shared" si="99"/>
        <v>2.5</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f t="shared" si="84"/>
        <v>5</v>
      </c>
      <c r="AX176" s="165" t="str">
        <f t="shared" si="85"/>
        <v/>
      </c>
      <c r="AY176" s="193">
        <f t="shared" si="86"/>
        <v>5</v>
      </c>
      <c r="AZ176" s="183" t="str">
        <f t="shared" si="87"/>
        <v/>
      </c>
      <c r="BA176" s="173">
        <f t="shared" si="88"/>
        <v>0.25</v>
      </c>
      <c r="BB176" s="174" t="str">
        <f t="shared" si="89"/>
        <v/>
      </c>
      <c r="BC176" s="186">
        <f t="shared" si="112"/>
        <v>0.25</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56.25" x14ac:dyDescent="0.3">
      <c r="A177" s="221"/>
      <c r="B177" s="222"/>
      <c r="C177" s="213">
        <v>166</v>
      </c>
      <c r="D177" s="663" t="s">
        <v>3549</v>
      </c>
      <c r="E177" s="18" t="s">
        <v>46</v>
      </c>
      <c r="F177" s="17"/>
      <c r="G177" s="134">
        <v>44225</v>
      </c>
      <c r="H177" s="135">
        <v>44236</v>
      </c>
      <c r="I177" s="141" t="s">
        <v>0</v>
      </c>
      <c r="J177" s="25"/>
      <c r="K177" s="145"/>
      <c r="L177" s="28"/>
      <c r="M177" s="395">
        <v>44236</v>
      </c>
      <c r="N177" s="158">
        <f t="shared" si="95"/>
        <v>8</v>
      </c>
      <c r="O177" s="27"/>
      <c r="P177" s="27"/>
      <c r="Q177" s="27"/>
      <c r="R177" s="27" t="s">
        <v>0</v>
      </c>
      <c r="S177" s="27"/>
      <c r="T177" s="28"/>
      <c r="U177" s="29"/>
      <c r="V177" s="32">
        <v>0.25</v>
      </c>
      <c r="W177" s="318"/>
      <c r="X177" s="319"/>
      <c r="Y177" s="160">
        <f t="shared" si="81"/>
        <v>0.25</v>
      </c>
      <c r="Z177" s="159">
        <f t="shared" si="96"/>
        <v>2.5</v>
      </c>
      <c r="AA177" s="327"/>
      <c r="AB177" s="400">
        <f t="shared" si="105"/>
        <v>-30</v>
      </c>
      <c r="AC177" s="371"/>
      <c r="AD177" s="226" t="str">
        <f t="shared" si="82"/>
        <v/>
      </c>
      <c r="AE177" s="368">
        <f t="shared" si="97"/>
        <v>-27.5</v>
      </c>
      <c r="AF177" s="339"/>
      <c r="AG177" s="338"/>
      <c r="AH177" s="336"/>
      <c r="AI177" s="161">
        <f t="shared" si="98"/>
        <v>0</v>
      </c>
      <c r="AJ177" s="162">
        <f t="shared" si="83"/>
        <v>2.5</v>
      </c>
      <c r="AK177" s="163">
        <f t="shared" si="99"/>
        <v>2.5</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f t="shared" si="84"/>
        <v>8</v>
      </c>
      <c r="AX177" s="165" t="str">
        <f t="shared" si="85"/>
        <v/>
      </c>
      <c r="AY177" s="193">
        <f t="shared" si="86"/>
        <v>8</v>
      </c>
      <c r="AZ177" s="183" t="str">
        <f t="shared" si="87"/>
        <v/>
      </c>
      <c r="BA177" s="173">
        <f t="shared" si="88"/>
        <v>0.25</v>
      </c>
      <c r="BB177" s="174" t="str">
        <f t="shared" si="89"/>
        <v/>
      </c>
      <c r="BC177" s="186">
        <f t="shared" si="112"/>
        <v>0.25</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37.5" x14ac:dyDescent="0.3">
      <c r="A178" s="221"/>
      <c r="B178" s="222"/>
      <c r="C178" s="214">
        <v>167</v>
      </c>
      <c r="D178" s="664" t="s">
        <v>3550</v>
      </c>
      <c r="E178" s="16" t="s">
        <v>46</v>
      </c>
      <c r="F178" s="17"/>
      <c r="G178" s="134">
        <v>44225</v>
      </c>
      <c r="H178" s="135">
        <v>44236</v>
      </c>
      <c r="I178" s="141" t="s">
        <v>0</v>
      </c>
      <c r="J178" s="25"/>
      <c r="K178" s="145"/>
      <c r="L178" s="28"/>
      <c r="M178" s="395">
        <v>44236</v>
      </c>
      <c r="N178" s="158">
        <f t="shared" si="95"/>
        <v>8</v>
      </c>
      <c r="O178" s="27"/>
      <c r="P178" s="27"/>
      <c r="Q178" s="27"/>
      <c r="R178" s="27" t="s">
        <v>0</v>
      </c>
      <c r="S178" s="27"/>
      <c r="T178" s="28"/>
      <c r="U178" s="29"/>
      <c r="V178" s="32">
        <v>0.25</v>
      </c>
      <c r="W178" s="318"/>
      <c r="X178" s="319"/>
      <c r="Y178" s="160">
        <f t="shared" si="81"/>
        <v>0.25</v>
      </c>
      <c r="Z178" s="159">
        <f t="shared" si="96"/>
        <v>2.5</v>
      </c>
      <c r="AA178" s="327"/>
      <c r="AB178" s="400">
        <f t="shared" si="105"/>
        <v>-30</v>
      </c>
      <c r="AC178" s="371"/>
      <c r="AD178" s="226" t="str">
        <f t="shared" si="82"/>
        <v/>
      </c>
      <c r="AE178" s="368">
        <f t="shared" si="97"/>
        <v>-27.5</v>
      </c>
      <c r="AF178" s="339"/>
      <c r="AG178" s="338"/>
      <c r="AH178" s="336"/>
      <c r="AI178" s="161">
        <f t="shared" si="98"/>
        <v>0</v>
      </c>
      <c r="AJ178" s="162">
        <f t="shared" si="83"/>
        <v>2.5</v>
      </c>
      <c r="AK178" s="163">
        <f t="shared" si="99"/>
        <v>2.5</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f t="shared" si="84"/>
        <v>8</v>
      </c>
      <c r="AX178" s="165" t="str">
        <f t="shared" si="85"/>
        <v/>
      </c>
      <c r="AY178" s="193">
        <f t="shared" si="86"/>
        <v>8</v>
      </c>
      <c r="AZ178" s="183" t="str">
        <f t="shared" si="87"/>
        <v/>
      </c>
      <c r="BA178" s="173">
        <f t="shared" si="88"/>
        <v>0.25</v>
      </c>
      <c r="BB178" s="174" t="str">
        <f t="shared" si="89"/>
        <v/>
      </c>
      <c r="BC178" s="186">
        <f t="shared" si="112"/>
        <v>0.25</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21.75" customHeight="1" x14ac:dyDescent="0.3">
      <c r="A179" s="221"/>
      <c r="B179" s="222"/>
      <c r="C179" s="214">
        <v>168</v>
      </c>
      <c r="D179" s="640" t="s">
        <v>3551</v>
      </c>
      <c r="E179" s="16" t="s">
        <v>46</v>
      </c>
      <c r="F179" s="17"/>
      <c r="G179" s="134">
        <v>44225</v>
      </c>
      <c r="H179" s="135">
        <v>44236</v>
      </c>
      <c r="I179" s="141" t="s">
        <v>0</v>
      </c>
      <c r="J179" s="25"/>
      <c r="K179" s="145"/>
      <c r="L179" s="28"/>
      <c r="M179" s="395">
        <v>44236</v>
      </c>
      <c r="N179" s="158">
        <f t="shared" si="95"/>
        <v>8</v>
      </c>
      <c r="O179" s="27"/>
      <c r="P179" s="27"/>
      <c r="Q179" s="27"/>
      <c r="R179" s="27" t="s">
        <v>0</v>
      </c>
      <c r="S179" s="27"/>
      <c r="T179" s="28"/>
      <c r="U179" s="29"/>
      <c r="V179" s="32">
        <v>0.25</v>
      </c>
      <c r="W179" s="318"/>
      <c r="X179" s="319"/>
      <c r="Y179" s="160">
        <f t="shared" si="81"/>
        <v>0.25</v>
      </c>
      <c r="Z179" s="159">
        <f t="shared" si="96"/>
        <v>2.5</v>
      </c>
      <c r="AA179" s="327"/>
      <c r="AB179" s="400">
        <f t="shared" si="105"/>
        <v>-30</v>
      </c>
      <c r="AC179" s="371"/>
      <c r="AD179" s="226" t="str">
        <f t="shared" si="82"/>
        <v/>
      </c>
      <c r="AE179" s="368">
        <f t="shared" si="97"/>
        <v>-27.5</v>
      </c>
      <c r="AF179" s="339"/>
      <c r="AG179" s="338"/>
      <c r="AH179" s="336"/>
      <c r="AI179" s="161">
        <f t="shared" si="98"/>
        <v>0</v>
      </c>
      <c r="AJ179" s="162">
        <f t="shared" si="83"/>
        <v>2.5</v>
      </c>
      <c r="AK179" s="163">
        <f t="shared" si="99"/>
        <v>2.5</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f t="shared" si="84"/>
        <v>8</v>
      </c>
      <c r="AX179" s="165" t="str">
        <f t="shared" si="85"/>
        <v/>
      </c>
      <c r="AY179" s="193">
        <f t="shared" si="86"/>
        <v>8</v>
      </c>
      <c r="AZ179" s="183" t="str">
        <f t="shared" si="87"/>
        <v/>
      </c>
      <c r="BA179" s="173">
        <f t="shared" si="88"/>
        <v>0.25</v>
      </c>
      <c r="BB179" s="174" t="str">
        <f t="shared" si="89"/>
        <v/>
      </c>
      <c r="BC179" s="186">
        <f t="shared" si="112"/>
        <v>0.25</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56.25" x14ac:dyDescent="0.3">
      <c r="A180" s="221"/>
      <c r="B180" s="222"/>
      <c r="C180" s="213">
        <v>169</v>
      </c>
      <c r="D180" s="664" t="s">
        <v>3552</v>
      </c>
      <c r="E180" s="16" t="s">
        <v>46</v>
      </c>
      <c r="F180" s="17"/>
      <c r="G180" s="134">
        <v>44225</v>
      </c>
      <c r="H180" s="135">
        <v>44236</v>
      </c>
      <c r="I180" s="141" t="s">
        <v>0</v>
      </c>
      <c r="J180" s="25"/>
      <c r="K180" s="145"/>
      <c r="L180" s="28"/>
      <c r="M180" s="395">
        <v>44236</v>
      </c>
      <c r="N180" s="158">
        <f t="shared" si="95"/>
        <v>8</v>
      </c>
      <c r="O180" s="27"/>
      <c r="P180" s="27"/>
      <c r="Q180" s="27"/>
      <c r="R180" s="27" t="s">
        <v>0</v>
      </c>
      <c r="S180" s="27"/>
      <c r="T180" s="28"/>
      <c r="U180" s="29"/>
      <c r="V180" s="32">
        <v>0.25</v>
      </c>
      <c r="W180" s="318"/>
      <c r="X180" s="319"/>
      <c r="Y180" s="160">
        <f t="shared" si="81"/>
        <v>0.25</v>
      </c>
      <c r="Z180" s="159">
        <f t="shared" si="96"/>
        <v>2.5</v>
      </c>
      <c r="AA180" s="327"/>
      <c r="AB180" s="400">
        <f t="shared" si="105"/>
        <v>-30</v>
      </c>
      <c r="AC180" s="371"/>
      <c r="AD180" s="226" t="str">
        <f t="shared" si="82"/>
        <v/>
      </c>
      <c r="AE180" s="368">
        <f t="shared" si="97"/>
        <v>-27.5</v>
      </c>
      <c r="AF180" s="339"/>
      <c r="AG180" s="338"/>
      <c r="AH180" s="336"/>
      <c r="AI180" s="161">
        <f t="shared" si="98"/>
        <v>0</v>
      </c>
      <c r="AJ180" s="162">
        <f t="shared" si="83"/>
        <v>2.5</v>
      </c>
      <c r="AK180" s="163">
        <f t="shared" si="99"/>
        <v>2.5</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f t="shared" si="84"/>
        <v>8</v>
      </c>
      <c r="AX180" s="165" t="str">
        <f t="shared" si="85"/>
        <v/>
      </c>
      <c r="AY180" s="193">
        <f t="shared" si="86"/>
        <v>8</v>
      </c>
      <c r="AZ180" s="183" t="str">
        <f t="shared" si="87"/>
        <v/>
      </c>
      <c r="BA180" s="173">
        <f t="shared" si="88"/>
        <v>0.25</v>
      </c>
      <c r="BB180" s="174" t="str">
        <f t="shared" si="89"/>
        <v/>
      </c>
      <c r="BC180" s="186">
        <f t="shared" si="112"/>
        <v>0.25</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37.5" x14ac:dyDescent="0.3">
      <c r="A181" s="221"/>
      <c r="B181" s="222"/>
      <c r="C181" s="214">
        <v>170</v>
      </c>
      <c r="D181" s="663" t="s">
        <v>3554</v>
      </c>
      <c r="E181" s="18" t="s">
        <v>46</v>
      </c>
      <c r="F181" s="17"/>
      <c r="G181" s="134">
        <v>44225</v>
      </c>
      <c r="H181" s="135">
        <v>44236</v>
      </c>
      <c r="I181" s="141" t="s">
        <v>0</v>
      </c>
      <c r="J181" s="25"/>
      <c r="K181" s="145"/>
      <c r="L181" s="28"/>
      <c r="M181" s="395">
        <v>44236</v>
      </c>
      <c r="N181" s="158">
        <f t="shared" si="95"/>
        <v>8</v>
      </c>
      <c r="O181" s="27"/>
      <c r="P181" s="27"/>
      <c r="Q181" s="27"/>
      <c r="R181" s="27" t="s">
        <v>0</v>
      </c>
      <c r="S181" s="27"/>
      <c r="T181" s="28"/>
      <c r="U181" s="29"/>
      <c r="V181" s="32">
        <v>0.25</v>
      </c>
      <c r="W181" s="318"/>
      <c r="X181" s="319"/>
      <c r="Y181" s="160">
        <f t="shared" si="81"/>
        <v>0.25</v>
      </c>
      <c r="Z181" s="159">
        <f t="shared" si="96"/>
        <v>2.5</v>
      </c>
      <c r="AA181" s="327"/>
      <c r="AB181" s="400">
        <f t="shared" si="105"/>
        <v>-30</v>
      </c>
      <c r="AC181" s="371"/>
      <c r="AD181" s="226" t="str">
        <f t="shared" si="82"/>
        <v/>
      </c>
      <c r="AE181" s="368">
        <f t="shared" si="97"/>
        <v>-27.5</v>
      </c>
      <c r="AF181" s="339"/>
      <c r="AG181" s="338"/>
      <c r="AH181" s="336"/>
      <c r="AI181" s="161">
        <f t="shared" si="98"/>
        <v>0</v>
      </c>
      <c r="AJ181" s="162">
        <f t="shared" si="83"/>
        <v>2.5</v>
      </c>
      <c r="AK181" s="163">
        <f t="shared" si="99"/>
        <v>2.5</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f t="shared" si="84"/>
        <v>8</v>
      </c>
      <c r="AX181" s="165" t="str">
        <f t="shared" si="85"/>
        <v/>
      </c>
      <c r="AY181" s="193">
        <f t="shared" si="86"/>
        <v>8</v>
      </c>
      <c r="AZ181" s="183" t="str">
        <f t="shared" si="87"/>
        <v/>
      </c>
      <c r="BA181" s="173">
        <f t="shared" si="88"/>
        <v>0.25</v>
      </c>
      <c r="BB181" s="174" t="str">
        <f t="shared" si="89"/>
        <v/>
      </c>
      <c r="BC181" s="186">
        <f t="shared" si="112"/>
        <v>0.25</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37.5" x14ac:dyDescent="0.3">
      <c r="A182" s="221"/>
      <c r="B182" s="222"/>
      <c r="C182" s="213">
        <v>171</v>
      </c>
      <c r="D182" s="664" t="s">
        <v>3553</v>
      </c>
      <c r="E182" s="16" t="s">
        <v>46</v>
      </c>
      <c r="F182" s="17"/>
      <c r="G182" s="134">
        <v>44225</v>
      </c>
      <c r="H182" s="135">
        <v>44236</v>
      </c>
      <c r="I182" s="141" t="s">
        <v>0</v>
      </c>
      <c r="J182" s="25"/>
      <c r="K182" s="145"/>
      <c r="L182" s="28"/>
      <c r="M182" s="395">
        <v>44236</v>
      </c>
      <c r="N182" s="158">
        <f t="shared" si="95"/>
        <v>8</v>
      </c>
      <c r="O182" s="27"/>
      <c r="P182" s="27"/>
      <c r="Q182" s="27"/>
      <c r="R182" s="27" t="s">
        <v>0</v>
      </c>
      <c r="S182" s="27"/>
      <c r="T182" s="28"/>
      <c r="U182" s="29"/>
      <c r="V182" s="32">
        <v>0.25</v>
      </c>
      <c r="W182" s="318"/>
      <c r="X182" s="319"/>
      <c r="Y182" s="160">
        <f t="shared" si="81"/>
        <v>0.25</v>
      </c>
      <c r="Z182" s="159">
        <f t="shared" si="96"/>
        <v>2.5</v>
      </c>
      <c r="AA182" s="327"/>
      <c r="AB182" s="400">
        <f t="shared" si="105"/>
        <v>-30</v>
      </c>
      <c r="AC182" s="371"/>
      <c r="AD182" s="226" t="str">
        <f t="shared" si="82"/>
        <v/>
      </c>
      <c r="AE182" s="368">
        <f t="shared" si="97"/>
        <v>-27.5</v>
      </c>
      <c r="AF182" s="339"/>
      <c r="AG182" s="338"/>
      <c r="AH182" s="336"/>
      <c r="AI182" s="161">
        <f t="shared" si="98"/>
        <v>0</v>
      </c>
      <c r="AJ182" s="162">
        <f t="shared" si="83"/>
        <v>2.5</v>
      </c>
      <c r="AK182" s="163">
        <f t="shared" si="99"/>
        <v>2.5</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f t="shared" si="84"/>
        <v>8</v>
      </c>
      <c r="AX182" s="165" t="str">
        <f t="shared" si="85"/>
        <v/>
      </c>
      <c r="AY182" s="193">
        <f t="shared" si="86"/>
        <v>8</v>
      </c>
      <c r="AZ182" s="183" t="str">
        <f t="shared" si="87"/>
        <v/>
      </c>
      <c r="BA182" s="173">
        <f t="shared" si="88"/>
        <v>0.25</v>
      </c>
      <c r="BB182" s="174" t="str">
        <f t="shared" si="89"/>
        <v/>
      </c>
      <c r="BC182" s="186">
        <f t="shared" si="112"/>
        <v>0.25</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56.25" x14ac:dyDescent="0.3">
      <c r="A183" s="221"/>
      <c r="B183" s="222"/>
      <c r="C183" s="214">
        <v>172</v>
      </c>
      <c r="D183" s="665" t="s">
        <v>3549</v>
      </c>
      <c r="E183" s="16" t="s">
        <v>3505</v>
      </c>
      <c r="F183" s="17"/>
      <c r="G183" s="134">
        <v>44225</v>
      </c>
      <c r="H183" s="135">
        <v>44244</v>
      </c>
      <c r="I183" s="141"/>
      <c r="J183" s="25"/>
      <c r="K183" s="145"/>
      <c r="L183" s="28"/>
      <c r="M183" s="395">
        <v>44244</v>
      </c>
      <c r="N183" s="158">
        <f t="shared" si="95"/>
        <v>14</v>
      </c>
      <c r="O183" s="27"/>
      <c r="P183" s="27"/>
      <c r="Q183" s="27"/>
      <c r="R183" s="27" t="s">
        <v>0</v>
      </c>
      <c r="S183" s="27"/>
      <c r="T183" s="28"/>
      <c r="U183" s="29"/>
      <c r="V183" s="32">
        <v>0.25</v>
      </c>
      <c r="W183" s="318"/>
      <c r="X183" s="319"/>
      <c r="Y183" s="160">
        <f t="shared" si="81"/>
        <v>0.25</v>
      </c>
      <c r="Z183" s="159">
        <f t="shared" si="96"/>
        <v>2.5</v>
      </c>
      <c r="AA183" s="327"/>
      <c r="AB183" s="400">
        <f t="shared" si="105"/>
        <v>-30</v>
      </c>
      <c r="AC183" s="371"/>
      <c r="AD183" s="226" t="str">
        <f t="shared" si="82"/>
        <v/>
      </c>
      <c r="AE183" s="368">
        <f t="shared" si="97"/>
        <v>-27.5</v>
      </c>
      <c r="AF183" s="339"/>
      <c r="AG183" s="338"/>
      <c r="AH183" s="336"/>
      <c r="AI183" s="161">
        <f t="shared" si="98"/>
        <v>0</v>
      </c>
      <c r="AJ183" s="162">
        <f t="shared" si="83"/>
        <v>2.5</v>
      </c>
      <c r="AK183" s="163">
        <f t="shared" si="99"/>
        <v>2.5</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f t="shared" si="84"/>
        <v>14</v>
      </c>
      <c r="AX183" s="165" t="str">
        <f t="shared" si="85"/>
        <v/>
      </c>
      <c r="AY183" s="193">
        <f t="shared" si="86"/>
        <v>14</v>
      </c>
      <c r="AZ183" s="183" t="str">
        <f t="shared" si="87"/>
        <v/>
      </c>
      <c r="BA183" s="173">
        <f t="shared" si="88"/>
        <v>0.25</v>
      </c>
      <c r="BB183" s="174" t="str">
        <f t="shared" si="89"/>
        <v/>
      </c>
      <c r="BC183" s="186">
        <f t="shared" si="112"/>
        <v>0.25</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37.5" x14ac:dyDescent="0.3">
      <c r="A184" s="221"/>
      <c r="B184" s="222"/>
      <c r="C184" s="214">
        <v>173</v>
      </c>
      <c r="D184" s="666" t="s">
        <v>3550</v>
      </c>
      <c r="E184" s="16" t="s">
        <v>3505</v>
      </c>
      <c r="F184" s="17"/>
      <c r="G184" s="134">
        <v>44225</v>
      </c>
      <c r="H184" s="135">
        <v>44244</v>
      </c>
      <c r="I184" s="141"/>
      <c r="J184" s="25"/>
      <c r="K184" s="145"/>
      <c r="L184" s="28"/>
      <c r="M184" s="395">
        <v>44244</v>
      </c>
      <c r="N184" s="158">
        <f t="shared" si="95"/>
        <v>14</v>
      </c>
      <c r="O184" s="27"/>
      <c r="P184" s="27"/>
      <c r="Q184" s="27"/>
      <c r="R184" s="27" t="s">
        <v>0</v>
      </c>
      <c r="S184" s="27"/>
      <c r="T184" s="28"/>
      <c r="U184" s="29"/>
      <c r="V184" s="32">
        <v>0.25</v>
      </c>
      <c r="W184" s="318"/>
      <c r="X184" s="319"/>
      <c r="Y184" s="160">
        <f t="shared" si="81"/>
        <v>0.25</v>
      </c>
      <c r="Z184" s="159">
        <f t="shared" si="96"/>
        <v>2.5</v>
      </c>
      <c r="AA184" s="327"/>
      <c r="AB184" s="400">
        <f t="shared" si="105"/>
        <v>-30</v>
      </c>
      <c r="AC184" s="371"/>
      <c r="AD184" s="226" t="str">
        <f t="shared" si="82"/>
        <v/>
      </c>
      <c r="AE184" s="368">
        <f t="shared" si="97"/>
        <v>-27.5</v>
      </c>
      <c r="AF184" s="339"/>
      <c r="AG184" s="338"/>
      <c r="AH184" s="336"/>
      <c r="AI184" s="161">
        <f t="shared" si="98"/>
        <v>0</v>
      </c>
      <c r="AJ184" s="162">
        <f t="shared" si="83"/>
        <v>2.5</v>
      </c>
      <c r="AK184" s="163">
        <f t="shared" si="99"/>
        <v>2.5</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f t="shared" si="84"/>
        <v>14</v>
      </c>
      <c r="AX184" s="165" t="str">
        <f t="shared" si="85"/>
        <v/>
      </c>
      <c r="AY184" s="193">
        <f t="shared" si="86"/>
        <v>14</v>
      </c>
      <c r="AZ184" s="183" t="str">
        <f t="shared" si="87"/>
        <v/>
      </c>
      <c r="BA184" s="173">
        <f t="shared" si="88"/>
        <v>0.25</v>
      </c>
      <c r="BB184" s="174" t="str">
        <f t="shared" si="89"/>
        <v/>
      </c>
      <c r="BC184" s="186">
        <f t="shared" si="112"/>
        <v>0.25</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22.5" customHeight="1" x14ac:dyDescent="0.3">
      <c r="A185" s="221"/>
      <c r="B185" s="222"/>
      <c r="C185" s="213">
        <v>174</v>
      </c>
      <c r="D185" s="643" t="s">
        <v>3551</v>
      </c>
      <c r="E185" s="18" t="s">
        <v>3505</v>
      </c>
      <c r="F185" s="17"/>
      <c r="G185" s="134">
        <v>44225</v>
      </c>
      <c r="H185" s="135">
        <v>44244</v>
      </c>
      <c r="I185" s="141"/>
      <c r="J185" s="25"/>
      <c r="K185" s="145"/>
      <c r="L185" s="28"/>
      <c r="M185" s="395">
        <v>44244</v>
      </c>
      <c r="N185" s="158">
        <f t="shared" si="95"/>
        <v>14</v>
      </c>
      <c r="O185" s="27"/>
      <c r="P185" s="27"/>
      <c r="Q185" s="27"/>
      <c r="R185" s="27" t="s">
        <v>0</v>
      </c>
      <c r="S185" s="27"/>
      <c r="T185" s="28"/>
      <c r="U185" s="29"/>
      <c r="V185" s="32">
        <v>0.25</v>
      </c>
      <c r="W185" s="318"/>
      <c r="X185" s="319"/>
      <c r="Y185" s="160">
        <f t="shared" si="81"/>
        <v>0.25</v>
      </c>
      <c r="Z185" s="159">
        <f t="shared" si="96"/>
        <v>2.5</v>
      </c>
      <c r="AA185" s="327"/>
      <c r="AB185" s="400">
        <f t="shared" si="105"/>
        <v>-30</v>
      </c>
      <c r="AC185" s="371"/>
      <c r="AD185" s="226" t="str">
        <f t="shared" si="82"/>
        <v/>
      </c>
      <c r="AE185" s="368">
        <f t="shared" si="97"/>
        <v>-27.5</v>
      </c>
      <c r="AF185" s="339"/>
      <c r="AG185" s="338"/>
      <c r="AH185" s="336"/>
      <c r="AI185" s="161">
        <f t="shared" si="98"/>
        <v>0</v>
      </c>
      <c r="AJ185" s="162">
        <f t="shared" si="83"/>
        <v>2.5</v>
      </c>
      <c r="AK185" s="163">
        <f t="shared" si="99"/>
        <v>2.5</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f t="shared" si="84"/>
        <v>14</v>
      </c>
      <c r="AX185" s="165" t="str">
        <f t="shared" si="85"/>
        <v/>
      </c>
      <c r="AY185" s="193">
        <f t="shared" si="86"/>
        <v>14</v>
      </c>
      <c r="AZ185" s="183" t="str">
        <f t="shared" si="87"/>
        <v/>
      </c>
      <c r="BA185" s="173">
        <f t="shared" si="88"/>
        <v>0.25</v>
      </c>
      <c r="BB185" s="174" t="str">
        <f t="shared" si="89"/>
        <v/>
      </c>
      <c r="BC185" s="186">
        <f t="shared" si="112"/>
        <v>0.25</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56.25" x14ac:dyDescent="0.3">
      <c r="A186" s="221"/>
      <c r="B186" s="222"/>
      <c r="C186" s="214">
        <v>175</v>
      </c>
      <c r="D186" s="666" t="s">
        <v>3552</v>
      </c>
      <c r="E186" s="16" t="s">
        <v>3505</v>
      </c>
      <c r="F186" s="17"/>
      <c r="G186" s="134">
        <v>44225</v>
      </c>
      <c r="H186" s="135">
        <v>44244</v>
      </c>
      <c r="I186" s="141"/>
      <c r="J186" s="25"/>
      <c r="K186" s="145"/>
      <c r="L186" s="28"/>
      <c r="M186" s="395">
        <v>44244</v>
      </c>
      <c r="N186" s="158">
        <f t="shared" si="95"/>
        <v>14</v>
      </c>
      <c r="O186" s="27"/>
      <c r="P186" s="27"/>
      <c r="Q186" s="27"/>
      <c r="R186" s="27" t="s">
        <v>0</v>
      </c>
      <c r="S186" s="27"/>
      <c r="T186" s="28"/>
      <c r="U186" s="29"/>
      <c r="V186" s="32">
        <v>0.25</v>
      </c>
      <c r="W186" s="318"/>
      <c r="X186" s="319"/>
      <c r="Y186" s="160">
        <f t="shared" si="81"/>
        <v>0.25</v>
      </c>
      <c r="Z186" s="159">
        <f t="shared" si="96"/>
        <v>2.5</v>
      </c>
      <c r="AA186" s="327"/>
      <c r="AB186" s="400">
        <f t="shared" si="105"/>
        <v>-30</v>
      </c>
      <c r="AC186" s="371"/>
      <c r="AD186" s="226" t="str">
        <f t="shared" si="82"/>
        <v/>
      </c>
      <c r="AE186" s="368">
        <f t="shared" si="97"/>
        <v>-27.5</v>
      </c>
      <c r="AF186" s="339"/>
      <c r="AG186" s="338"/>
      <c r="AH186" s="336"/>
      <c r="AI186" s="161">
        <f t="shared" si="98"/>
        <v>0</v>
      </c>
      <c r="AJ186" s="162">
        <f t="shared" si="83"/>
        <v>2.5</v>
      </c>
      <c r="AK186" s="163">
        <f t="shared" si="99"/>
        <v>2.5</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f t="shared" si="84"/>
        <v>14</v>
      </c>
      <c r="AX186" s="165" t="str">
        <f t="shared" si="85"/>
        <v/>
      </c>
      <c r="AY186" s="193">
        <f t="shared" si="86"/>
        <v>14</v>
      </c>
      <c r="AZ186" s="183" t="str">
        <f t="shared" si="87"/>
        <v/>
      </c>
      <c r="BA186" s="173">
        <f t="shared" si="88"/>
        <v>0.25</v>
      </c>
      <c r="BB186" s="174" t="str">
        <f t="shared" si="89"/>
        <v/>
      </c>
      <c r="BC186" s="186">
        <f t="shared" si="112"/>
        <v>0.25</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37.5" x14ac:dyDescent="0.3">
      <c r="A187" s="221"/>
      <c r="B187" s="222"/>
      <c r="C187" s="213">
        <v>176</v>
      </c>
      <c r="D187" s="665" t="s">
        <v>3554</v>
      </c>
      <c r="E187" s="16" t="s">
        <v>3505</v>
      </c>
      <c r="F187" s="17"/>
      <c r="G187" s="134">
        <v>44225</v>
      </c>
      <c r="H187" s="135">
        <v>44244</v>
      </c>
      <c r="I187" s="141"/>
      <c r="J187" s="25"/>
      <c r="K187" s="145"/>
      <c r="L187" s="28"/>
      <c r="M187" s="395">
        <v>44244</v>
      </c>
      <c r="N187" s="158">
        <f t="shared" si="95"/>
        <v>14</v>
      </c>
      <c r="O187" s="27"/>
      <c r="P187" s="27"/>
      <c r="Q187" s="27"/>
      <c r="R187" s="27" t="s">
        <v>0</v>
      </c>
      <c r="S187" s="27"/>
      <c r="T187" s="28"/>
      <c r="U187" s="29"/>
      <c r="V187" s="32">
        <v>0.25</v>
      </c>
      <c r="W187" s="318"/>
      <c r="X187" s="319"/>
      <c r="Y187" s="160">
        <f t="shared" si="81"/>
        <v>0.25</v>
      </c>
      <c r="Z187" s="159">
        <f t="shared" si="96"/>
        <v>2.5</v>
      </c>
      <c r="AA187" s="327"/>
      <c r="AB187" s="400">
        <f t="shared" si="105"/>
        <v>-30</v>
      </c>
      <c r="AC187" s="371"/>
      <c r="AD187" s="226" t="str">
        <f t="shared" si="82"/>
        <v/>
      </c>
      <c r="AE187" s="368">
        <f t="shared" si="97"/>
        <v>-27.5</v>
      </c>
      <c r="AF187" s="339"/>
      <c r="AG187" s="338"/>
      <c r="AH187" s="336"/>
      <c r="AI187" s="161">
        <f t="shared" si="98"/>
        <v>0</v>
      </c>
      <c r="AJ187" s="162">
        <f t="shared" si="83"/>
        <v>2.5</v>
      </c>
      <c r="AK187" s="163">
        <f t="shared" si="99"/>
        <v>2.5</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f t="shared" si="84"/>
        <v>14</v>
      </c>
      <c r="AX187" s="165" t="str">
        <f t="shared" si="85"/>
        <v/>
      </c>
      <c r="AY187" s="193">
        <f t="shared" si="86"/>
        <v>14</v>
      </c>
      <c r="AZ187" s="183" t="str">
        <f t="shared" si="87"/>
        <v/>
      </c>
      <c r="BA187" s="173">
        <f t="shared" si="88"/>
        <v>0.25</v>
      </c>
      <c r="BB187" s="174" t="str">
        <f t="shared" si="89"/>
        <v/>
      </c>
      <c r="BC187" s="186">
        <f t="shared" si="112"/>
        <v>0.25</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37.5" x14ac:dyDescent="0.3">
      <c r="A188" s="221"/>
      <c r="B188" s="222"/>
      <c r="C188" s="214">
        <v>177</v>
      </c>
      <c r="D188" s="666" t="s">
        <v>3553</v>
      </c>
      <c r="E188" s="16" t="s">
        <v>3505</v>
      </c>
      <c r="F188" s="17"/>
      <c r="G188" s="134">
        <v>44225</v>
      </c>
      <c r="H188" s="135">
        <v>44244</v>
      </c>
      <c r="I188" s="141"/>
      <c r="J188" s="25"/>
      <c r="K188" s="145"/>
      <c r="L188" s="28"/>
      <c r="M188" s="395">
        <v>44244</v>
      </c>
      <c r="N188" s="158">
        <f t="shared" si="95"/>
        <v>14</v>
      </c>
      <c r="O188" s="27"/>
      <c r="P188" s="27"/>
      <c r="Q188" s="27"/>
      <c r="R188" s="27" t="s">
        <v>0</v>
      </c>
      <c r="S188" s="27"/>
      <c r="T188" s="28"/>
      <c r="U188" s="29"/>
      <c r="V188" s="32">
        <v>0.25</v>
      </c>
      <c r="W188" s="318"/>
      <c r="X188" s="319"/>
      <c r="Y188" s="160">
        <f t="shared" si="81"/>
        <v>0.25</v>
      </c>
      <c r="Z188" s="159">
        <f t="shared" si="96"/>
        <v>2.5</v>
      </c>
      <c r="AA188" s="327"/>
      <c r="AB188" s="400">
        <f t="shared" si="105"/>
        <v>-30</v>
      </c>
      <c r="AC188" s="371"/>
      <c r="AD188" s="226" t="str">
        <f t="shared" si="82"/>
        <v/>
      </c>
      <c r="AE188" s="368">
        <f t="shared" si="97"/>
        <v>-27.5</v>
      </c>
      <c r="AF188" s="339"/>
      <c r="AG188" s="338"/>
      <c r="AH188" s="336"/>
      <c r="AI188" s="161">
        <f t="shared" si="98"/>
        <v>0</v>
      </c>
      <c r="AJ188" s="162">
        <f t="shared" si="83"/>
        <v>2.5</v>
      </c>
      <c r="AK188" s="163">
        <f t="shared" si="99"/>
        <v>2.5</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f t="shared" si="84"/>
        <v>14</v>
      </c>
      <c r="AX188" s="165" t="str">
        <f t="shared" si="85"/>
        <v/>
      </c>
      <c r="AY188" s="193">
        <f t="shared" si="86"/>
        <v>14</v>
      </c>
      <c r="AZ188" s="183" t="str">
        <f t="shared" si="87"/>
        <v/>
      </c>
      <c r="BA188" s="173">
        <f t="shared" si="88"/>
        <v>0.25</v>
      </c>
      <c r="BB188" s="174" t="str">
        <f t="shared" si="89"/>
        <v/>
      </c>
      <c r="BC188" s="186">
        <f t="shared" si="112"/>
        <v>0.25</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56.25" x14ac:dyDescent="0.3">
      <c r="A189" s="221"/>
      <c r="B189" s="222"/>
      <c r="C189" s="214">
        <v>178</v>
      </c>
      <c r="D189" s="667" t="s">
        <v>3549</v>
      </c>
      <c r="E189" s="18" t="s">
        <v>3541</v>
      </c>
      <c r="F189" s="17"/>
      <c r="G189" s="134">
        <v>44225</v>
      </c>
      <c r="H189" s="135">
        <v>44236</v>
      </c>
      <c r="I189" s="141" t="s">
        <v>0</v>
      </c>
      <c r="J189" s="25"/>
      <c r="K189" s="145"/>
      <c r="L189" s="28"/>
      <c r="M189" s="395">
        <v>44236</v>
      </c>
      <c r="N189" s="158">
        <f t="shared" si="95"/>
        <v>8</v>
      </c>
      <c r="O189" s="27"/>
      <c r="P189" s="27"/>
      <c r="Q189" s="27"/>
      <c r="R189" s="27" t="s">
        <v>0</v>
      </c>
      <c r="S189" s="27"/>
      <c r="T189" s="28"/>
      <c r="U189" s="29"/>
      <c r="V189" s="32">
        <v>0.25</v>
      </c>
      <c r="W189" s="318"/>
      <c r="X189" s="319"/>
      <c r="Y189" s="160">
        <f t="shared" si="81"/>
        <v>0.25</v>
      </c>
      <c r="Z189" s="159">
        <f t="shared" si="96"/>
        <v>2.5</v>
      </c>
      <c r="AA189" s="327"/>
      <c r="AB189" s="400">
        <f t="shared" si="105"/>
        <v>-30</v>
      </c>
      <c r="AC189" s="371"/>
      <c r="AD189" s="226" t="str">
        <f t="shared" si="82"/>
        <v/>
      </c>
      <c r="AE189" s="368">
        <f t="shared" si="97"/>
        <v>-27.5</v>
      </c>
      <c r="AF189" s="339"/>
      <c r="AG189" s="338"/>
      <c r="AH189" s="336"/>
      <c r="AI189" s="161">
        <f t="shared" si="98"/>
        <v>0</v>
      </c>
      <c r="AJ189" s="162">
        <f t="shared" si="83"/>
        <v>2.5</v>
      </c>
      <c r="AK189" s="163">
        <f t="shared" si="99"/>
        <v>2.5</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f t="shared" si="84"/>
        <v>8</v>
      </c>
      <c r="AX189" s="165" t="str">
        <f t="shared" si="85"/>
        <v/>
      </c>
      <c r="AY189" s="193">
        <f t="shared" si="86"/>
        <v>8</v>
      </c>
      <c r="AZ189" s="183" t="str">
        <f t="shared" si="87"/>
        <v/>
      </c>
      <c r="BA189" s="173">
        <f t="shared" si="88"/>
        <v>0.25</v>
      </c>
      <c r="BB189" s="174" t="str">
        <f t="shared" si="89"/>
        <v/>
      </c>
      <c r="BC189" s="186">
        <f t="shared" si="112"/>
        <v>0.25</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37.5" x14ac:dyDescent="0.3">
      <c r="A190" s="221"/>
      <c r="B190" s="222"/>
      <c r="C190" s="213">
        <v>179</v>
      </c>
      <c r="D190" s="668" t="s">
        <v>3550</v>
      </c>
      <c r="E190" s="16" t="s">
        <v>3541</v>
      </c>
      <c r="F190" s="17"/>
      <c r="G190" s="134">
        <v>44225</v>
      </c>
      <c r="H190" s="135">
        <v>44236</v>
      </c>
      <c r="I190" s="141" t="s">
        <v>0</v>
      </c>
      <c r="J190" s="25"/>
      <c r="K190" s="145"/>
      <c r="L190" s="28"/>
      <c r="M190" s="395">
        <v>44236</v>
      </c>
      <c r="N190" s="158">
        <f t="shared" si="95"/>
        <v>8</v>
      </c>
      <c r="O190" s="27"/>
      <c r="P190" s="27"/>
      <c r="Q190" s="27"/>
      <c r="R190" s="27" t="s">
        <v>0</v>
      </c>
      <c r="S190" s="27"/>
      <c r="T190" s="28"/>
      <c r="U190" s="29"/>
      <c r="V190" s="32">
        <v>0.25</v>
      </c>
      <c r="W190" s="318"/>
      <c r="X190" s="319"/>
      <c r="Y190" s="160">
        <f t="shared" si="81"/>
        <v>0.25</v>
      </c>
      <c r="Z190" s="159">
        <f t="shared" si="96"/>
        <v>2.5</v>
      </c>
      <c r="AA190" s="327"/>
      <c r="AB190" s="400">
        <f t="shared" si="105"/>
        <v>-30</v>
      </c>
      <c r="AC190" s="371"/>
      <c r="AD190" s="226" t="str">
        <f t="shared" si="82"/>
        <v/>
      </c>
      <c r="AE190" s="368">
        <f t="shared" si="97"/>
        <v>-27.5</v>
      </c>
      <c r="AF190" s="339"/>
      <c r="AG190" s="338"/>
      <c r="AH190" s="336"/>
      <c r="AI190" s="161">
        <f t="shared" si="98"/>
        <v>0</v>
      </c>
      <c r="AJ190" s="162">
        <f t="shared" si="83"/>
        <v>2.5</v>
      </c>
      <c r="AK190" s="163">
        <f t="shared" si="99"/>
        <v>2.5</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f t="shared" si="84"/>
        <v>8</v>
      </c>
      <c r="AX190" s="165" t="str">
        <f t="shared" si="85"/>
        <v/>
      </c>
      <c r="AY190" s="193">
        <f t="shared" si="86"/>
        <v>8</v>
      </c>
      <c r="AZ190" s="183" t="str">
        <f t="shared" si="87"/>
        <v/>
      </c>
      <c r="BA190" s="173">
        <f t="shared" si="88"/>
        <v>0.25</v>
      </c>
      <c r="BB190" s="174" t="str">
        <f t="shared" si="89"/>
        <v/>
      </c>
      <c r="BC190" s="186">
        <f t="shared" si="112"/>
        <v>0.25</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22.5" customHeight="1" x14ac:dyDescent="0.3">
      <c r="A191" s="221"/>
      <c r="B191" s="222"/>
      <c r="C191" s="214">
        <v>180</v>
      </c>
      <c r="D191" s="647" t="s">
        <v>3551</v>
      </c>
      <c r="E191" s="16" t="s">
        <v>3541</v>
      </c>
      <c r="F191" s="17"/>
      <c r="G191" s="134">
        <v>44225</v>
      </c>
      <c r="H191" s="135">
        <v>44236</v>
      </c>
      <c r="I191" s="141" t="s">
        <v>0</v>
      </c>
      <c r="J191" s="25"/>
      <c r="K191" s="145"/>
      <c r="L191" s="28"/>
      <c r="M191" s="395">
        <v>44236</v>
      </c>
      <c r="N191" s="158">
        <f t="shared" si="95"/>
        <v>8</v>
      </c>
      <c r="O191" s="27"/>
      <c r="P191" s="27"/>
      <c r="Q191" s="27"/>
      <c r="R191" s="27" t="s">
        <v>0</v>
      </c>
      <c r="S191" s="27"/>
      <c r="T191" s="28"/>
      <c r="U191" s="29"/>
      <c r="V191" s="32">
        <v>0.25</v>
      </c>
      <c r="W191" s="318"/>
      <c r="X191" s="319"/>
      <c r="Y191" s="160">
        <f t="shared" si="81"/>
        <v>0.25</v>
      </c>
      <c r="Z191" s="159">
        <f t="shared" si="96"/>
        <v>2.5</v>
      </c>
      <c r="AA191" s="327"/>
      <c r="AB191" s="400">
        <f t="shared" si="105"/>
        <v>-30</v>
      </c>
      <c r="AC191" s="371"/>
      <c r="AD191" s="226" t="str">
        <f t="shared" si="82"/>
        <v/>
      </c>
      <c r="AE191" s="368">
        <f t="shared" si="97"/>
        <v>-27.5</v>
      </c>
      <c r="AF191" s="339"/>
      <c r="AG191" s="338"/>
      <c r="AH191" s="336"/>
      <c r="AI191" s="161">
        <f t="shared" si="98"/>
        <v>0</v>
      </c>
      <c r="AJ191" s="162">
        <f t="shared" si="83"/>
        <v>2.5</v>
      </c>
      <c r="AK191" s="163">
        <f t="shared" si="99"/>
        <v>2.5</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f t="shared" si="84"/>
        <v>8</v>
      </c>
      <c r="AX191" s="165" t="str">
        <f t="shared" si="85"/>
        <v/>
      </c>
      <c r="AY191" s="193">
        <f t="shared" si="86"/>
        <v>8</v>
      </c>
      <c r="AZ191" s="183" t="str">
        <f t="shared" si="87"/>
        <v/>
      </c>
      <c r="BA191" s="173">
        <f t="shared" si="88"/>
        <v>0.25</v>
      </c>
      <c r="BB191" s="174" t="str">
        <f t="shared" si="89"/>
        <v/>
      </c>
      <c r="BC191" s="186">
        <f t="shared" si="112"/>
        <v>0.25</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56.25" x14ac:dyDescent="0.3">
      <c r="A192" s="221"/>
      <c r="B192" s="222"/>
      <c r="C192" s="213">
        <v>181</v>
      </c>
      <c r="D192" s="668" t="s">
        <v>3552</v>
      </c>
      <c r="E192" s="16" t="s">
        <v>3541</v>
      </c>
      <c r="F192" s="17"/>
      <c r="G192" s="134">
        <v>44225</v>
      </c>
      <c r="H192" s="135">
        <v>44236</v>
      </c>
      <c r="I192" s="141" t="s">
        <v>0</v>
      </c>
      <c r="J192" s="25"/>
      <c r="K192" s="145"/>
      <c r="L192" s="28"/>
      <c r="M192" s="395">
        <v>44236</v>
      </c>
      <c r="N192" s="158">
        <f t="shared" si="95"/>
        <v>8</v>
      </c>
      <c r="O192" s="27"/>
      <c r="P192" s="27"/>
      <c r="Q192" s="27"/>
      <c r="R192" s="27" t="s">
        <v>0</v>
      </c>
      <c r="S192" s="27"/>
      <c r="T192" s="28"/>
      <c r="U192" s="29"/>
      <c r="V192" s="32">
        <v>0.25</v>
      </c>
      <c r="W192" s="318"/>
      <c r="X192" s="319"/>
      <c r="Y192" s="160">
        <f t="shared" si="81"/>
        <v>0.25</v>
      </c>
      <c r="Z192" s="159">
        <f t="shared" si="96"/>
        <v>2.5</v>
      </c>
      <c r="AA192" s="327"/>
      <c r="AB192" s="400">
        <f t="shared" si="105"/>
        <v>-30</v>
      </c>
      <c r="AC192" s="371"/>
      <c r="AD192" s="226" t="str">
        <f t="shared" si="82"/>
        <v/>
      </c>
      <c r="AE192" s="368">
        <f t="shared" si="97"/>
        <v>-27.5</v>
      </c>
      <c r="AF192" s="339"/>
      <c r="AG192" s="338"/>
      <c r="AH192" s="336"/>
      <c r="AI192" s="161">
        <f t="shared" si="98"/>
        <v>0</v>
      </c>
      <c r="AJ192" s="162">
        <f t="shared" si="83"/>
        <v>2.5</v>
      </c>
      <c r="AK192" s="163">
        <f t="shared" si="99"/>
        <v>2.5</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f t="shared" si="84"/>
        <v>8</v>
      </c>
      <c r="AX192" s="165" t="str">
        <f t="shared" si="85"/>
        <v/>
      </c>
      <c r="AY192" s="193">
        <f t="shared" si="86"/>
        <v>8</v>
      </c>
      <c r="AZ192" s="183" t="str">
        <f t="shared" si="87"/>
        <v/>
      </c>
      <c r="BA192" s="173">
        <f t="shared" si="88"/>
        <v>0.25</v>
      </c>
      <c r="BB192" s="174" t="str">
        <f t="shared" si="89"/>
        <v/>
      </c>
      <c r="BC192" s="186">
        <f t="shared" si="112"/>
        <v>0.25</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37.5" x14ac:dyDescent="0.3">
      <c r="A193" s="221"/>
      <c r="B193" s="222"/>
      <c r="C193" s="214">
        <v>182</v>
      </c>
      <c r="D193" s="667" t="s">
        <v>3554</v>
      </c>
      <c r="E193" s="18" t="s">
        <v>3541</v>
      </c>
      <c r="F193" s="17"/>
      <c r="G193" s="134">
        <v>44225</v>
      </c>
      <c r="H193" s="135">
        <v>44236</v>
      </c>
      <c r="I193" s="141" t="s">
        <v>0</v>
      </c>
      <c r="J193" s="25"/>
      <c r="K193" s="145"/>
      <c r="L193" s="28"/>
      <c r="M193" s="395">
        <v>44236</v>
      </c>
      <c r="N193" s="158">
        <f t="shared" si="95"/>
        <v>8</v>
      </c>
      <c r="O193" s="27"/>
      <c r="P193" s="27"/>
      <c r="Q193" s="27"/>
      <c r="R193" s="27" t="s">
        <v>0</v>
      </c>
      <c r="S193" s="27"/>
      <c r="T193" s="28"/>
      <c r="U193" s="29"/>
      <c r="V193" s="32">
        <v>0.25</v>
      </c>
      <c r="W193" s="318"/>
      <c r="X193" s="319"/>
      <c r="Y193" s="160">
        <f t="shared" si="81"/>
        <v>0.25</v>
      </c>
      <c r="Z193" s="159">
        <f t="shared" si="96"/>
        <v>2.5</v>
      </c>
      <c r="AA193" s="327"/>
      <c r="AB193" s="400">
        <f t="shared" si="105"/>
        <v>-30</v>
      </c>
      <c r="AC193" s="371"/>
      <c r="AD193" s="226" t="str">
        <f t="shared" si="82"/>
        <v/>
      </c>
      <c r="AE193" s="368">
        <f t="shared" si="97"/>
        <v>-27.5</v>
      </c>
      <c r="AF193" s="339"/>
      <c r="AG193" s="338"/>
      <c r="AH193" s="336"/>
      <c r="AI193" s="161">
        <f t="shared" si="98"/>
        <v>0</v>
      </c>
      <c r="AJ193" s="162">
        <f t="shared" si="83"/>
        <v>2.5</v>
      </c>
      <c r="AK193" s="163">
        <f t="shared" si="99"/>
        <v>2.5</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f t="shared" si="84"/>
        <v>8</v>
      </c>
      <c r="AX193" s="165" t="str">
        <f t="shared" si="85"/>
        <v/>
      </c>
      <c r="AY193" s="193">
        <f t="shared" si="86"/>
        <v>8</v>
      </c>
      <c r="AZ193" s="183" t="str">
        <f t="shared" si="87"/>
        <v/>
      </c>
      <c r="BA193" s="173">
        <f t="shared" si="88"/>
        <v>0.25</v>
      </c>
      <c r="BB193" s="174" t="str">
        <f t="shared" si="89"/>
        <v/>
      </c>
      <c r="BC193" s="186">
        <f t="shared" si="112"/>
        <v>0.25</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37.5" x14ac:dyDescent="0.3">
      <c r="A194" s="221"/>
      <c r="B194" s="222"/>
      <c r="C194" s="214">
        <v>183</v>
      </c>
      <c r="D194" s="668" t="s">
        <v>3553</v>
      </c>
      <c r="E194" s="16" t="s">
        <v>3541</v>
      </c>
      <c r="F194" s="17"/>
      <c r="G194" s="134">
        <v>44225</v>
      </c>
      <c r="H194" s="135">
        <v>44236</v>
      </c>
      <c r="I194" s="141" t="s">
        <v>0</v>
      </c>
      <c r="J194" s="25"/>
      <c r="K194" s="145"/>
      <c r="L194" s="28"/>
      <c r="M194" s="395">
        <v>44236</v>
      </c>
      <c r="N194" s="158">
        <f t="shared" si="95"/>
        <v>8</v>
      </c>
      <c r="O194" s="27"/>
      <c r="P194" s="27"/>
      <c r="Q194" s="27"/>
      <c r="R194" s="27" t="s">
        <v>0</v>
      </c>
      <c r="S194" s="27"/>
      <c r="T194" s="28"/>
      <c r="U194" s="29"/>
      <c r="V194" s="32">
        <v>0.25</v>
      </c>
      <c r="W194" s="318"/>
      <c r="X194" s="319"/>
      <c r="Y194" s="160">
        <f t="shared" si="81"/>
        <v>0.25</v>
      </c>
      <c r="Z194" s="159">
        <f t="shared" si="96"/>
        <v>2.5</v>
      </c>
      <c r="AA194" s="327"/>
      <c r="AB194" s="400">
        <f t="shared" si="105"/>
        <v>-30</v>
      </c>
      <c r="AC194" s="371"/>
      <c r="AD194" s="226" t="str">
        <f t="shared" si="82"/>
        <v/>
      </c>
      <c r="AE194" s="368">
        <f t="shared" si="97"/>
        <v>-27.5</v>
      </c>
      <c r="AF194" s="339"/>
      <c r="AG194" s="338"/>
      <c r="AH194" s="336"/>
      <c r="AI194" s="161">
        <f t="shared" si="98"/>
        <v>0</v>
      </c>
      <c r="AJ194" s="162">
        <f t="shared" si="83"/>
        <v>2.5</v>
      </c>
      <c r="AK194" s="163">
        <f t="shared" si="99"/>
        <v>2.5</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f t="shared" si="84"/>
        <v>8</v>
      </c>
      <c r="AX194" s="165" t="str">
        <f t="shared" si="85"/>
        <v/>
      </c>
      <c r="AY194" s="193">
        <f t="shared" si="86"/>
        <v>8</v>
      </c>
      <c r="AZ194" s="183" t="str">
        <f t="shared" si="87"/>
        <v/>
      </c>
      <c r="BA194" s="173">
        <f t="shared" si="88"/>
        <v>0.25</v>
      </c>
      <c r="BB194" s="174" t="str">
        <f t="shared" si="89"/>
        <v/>
      </c>
      <c r="BC194" s="186">
        <f t="shared" si="112"/>
        <v>0.25</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75" x14ac:dyDescent="0.3">
      <c r="A195" s="221"/>
      <c r="B195" s="222"/>
      <c r="C195" s="213">
        <v>184</v>
      </c>
      <c r="D195" s="640" t="s">
        <v>3556</v>
      </c>
      <c r="E195" s="16" t="s">
        <v>46</v>
      </c>
      <c r="F195" s="17"/>
      <c r="G195" s="134">
        <v>44229</v>
      </c>
      <c r="H195" s="135">
        <v>44277</v>
      </c>
      <c r="I195" s="141"/>
      <c r="J195" s="25"/>
      <c r="K195" s="145"/>
      <c r="L195" s="28"/>
      <c r="M195" s="395">
        <v>44277</v>
      </c>
      <c r="N195" s="158">
        <f t="shared" si="95"/>
        <v>35</v>
      </c>
      <c r="O195" s="27"/>
      <c r="P195" s="27"/>
      <c r="Q195" s="27"/>
      <c r="R195" s="27" t="s">
        <v>0</v>
      </c>
      <c r="S195" s="27"/>
      <c r="T195" s="28"/>
      <c r="U195" s="29"/>
      <c r="V195" s="32">
        <v>0.25</v>
      </c>
      <c r="W195" s="318"/>
      <c r="X195" s="319"/>
      <c r="Y195" s="160">
        <f t="shared" si="81"/>
        <v>0.25</v>
      </c>
      <c r="Z195" s="159">
        <f t="shared" si="96"/>
        <v>2.5</v>
      </c>
      <c r="AA195" s="327"/>
      <c r="AB195" s="400">
        <f t="shared" si="105"/>
        <v>-30</v>
      </c>
      <c r="AC195" s="371"/>
      <c r="AD195" s="226" t="str">
        <f t="shared" si="82"/>
        <v/>
      </c>
      <c r="AE195" s="368">
        <f t="shared" si="97"/>
        <v>-27.5</v>
      </c>
      <c r="AF195" s="339"/>
      <c r="AG195" s="338"/>
      <c r="AH195" s="336"/>
      <c r="AI195" s="161">
        <f t="shared" si="98"/>
        <v>0</v>
      </c>
      <c r="AJ195" s="162">
        <f t="shared" si="83"/>
        <v>2.5</v>
      </c>
      <c r="AK195" s="163">
        <f t="shared" si="99"/>
        <v>2.5</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f t="shared" si="84"/>
        <v>35</v>
      </c>
      <c r="AX195" s="165" t="str">
        <f t="shared" si="85"/>
        <v/>
      </c>
      <c r="AY195" s="193">
        <f t="shared" si="86"/>
        <v>35</v>
      </c>
      <c r="AZ195" s="183" t="str">
        <f t="shared" si="87"/>
        <v/>
      </c>
      <c r="BA195" s="173">
        <f t="shared" si="88"/>
        <v>0.25</v>
      </c>
      <c r="BB195" s="174" t="str">
        <f t="shared" si="89"/>
        <v/>
      </c>
      <c r="BC195" s="186">
        <f t="shared" si="112"/>
        <v>0.25</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37.5" x14ac:dyDescent="0.3">
      <c r="A196" s="221"/>
      <c r="B196" s="222"/>
      <c r="C196" s="214">
        <v>185</v>
      </c>
      <c r="D196" s="640" t="s">
        <v>3557</v>
      </c>
      <c r="E196" s="16" t="s">
        <v>46</v>
      </c>
      <c r="F196" s="17"/>
      <c r="G196" s="134">
        <v>44229</v>
      </c>
      <c r="H196" s="135">
        <v>44277</v>
      </c>
      <c r="I196" s="141"/>
      <c r="J196" s="25"/>
      <c r="K196" s="145"/>
      <c r="L196" s="28"/>
      <c r="M196" s="395">
        <v>44277</v>
      </c>
      <c r="N196" s="158">
        <f t="shared" si="95"/>
        <v>35</v>
      </c>
      <c r="O196" s="27" t="s">
        <v>0</v>
      </c>
      <c r="P196" s="27"/>
      <c r="Q196" s="27"/>
      <c r="R196" s="27"/>
      <c r="S196" s="27"/>
      <c r="T196" s="28"/>
      <c r="U196" s="29"/>
      <c r="V196" s="32">
        <v>0.25</v>
      </c>
      <c r="W196" s="318">
        <v>0.25</v>
      </c>
      <c r="X196" s="319"/>
      <c r="Y196" s="160">
        <f t="shared" si="81"/>
        <v>0.5</v>
      </c>
      <c r="Z196" s="159">
        <f t="shared" si="96"/>
        <v>7.5</v>
      </c>
      <c r="AA196" s="327"/>
      <c r="AB196" s="400">
        <f t="shared" si="105"/>
        <v>-30</v>
      </c>
      <c r="AC196" s="371"/>
      <c r="AD196" s="226" t="str">
        <f t="shared" si="82"/>
        <v/>
      </c>
      <c r="AE196" s="368">
        <f t="shared" si="97"/>
        <v>-22.5</v>
      </c>
      <c r="AF196" s="339"/>
      <c r="AG196" s="338"/>
      <c r="AH196" s="336"/>
      <c r="AI196" s="161">
        <f t="shared" si="98"/>
        <v>0</v>
      </c>
      <c r="AJ196" s="162">
        <f t="shared" si="83"/>
        <v>7.5</v>
      </c>
      <c r="AK196" s="163">
        <f t="shared" si="99"/>
        <v>7.5</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f t="shared" si="84"/>
        <v>35</v>
      </c>
      <c r="AX196" s="165" t="str">
        <f t="shared" si="85"/>
        <v/>
      </c>
      <c r="AY196" s="193">
        <f t="shared" si="86"/>
        <v>35</v>
      </c>
      <c r="AZ196" s="183" t="str">
        <f t="shared" si="87"/>
        <v/>
      </c>
      <c r="BA196" s="173">
        <f t="shared" si="88"/>
        <v>0.25</v>
      </c>
      <c r="BB196" s="174" t="str">
        <f t="shared" si="89"/>
        <v/>
      </c>
      <c r="BC196" s="186">
        <f t="shared" si="112"/>
        <v>0.25</v>
      </c>
      <c r="BD196" s="174" t="str">
        <f t="shared" si="90"/>
        <v/>
      </c>
      <c r="BE196" s="201">
        <f t="shared" si="91"/>
        <v>0.25</v>
      </c>
      <c r="BF196" s="174" t="str">
        <f t="shared" si="92"/>
        <v/>
      </c>
      <c r="BG196" s="186">
        <f t="shared" si="93"/>
        <v>0.25</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655" t="s">
        <v>3558</v>
      </c>
      <c r="E197" s="18" t="s">
        <v>46</v>
      </c>
      <c r="F197" s="17"/>
      <c r="G197" s="134">
        <v>44229</v>
      </c>
      <c r="H197" s="135">
        <v>44277</v>
      </c>
      <c r="I197" s="141"/>
      <c r="J197" s="25"/>
      <c r="K197" s="145"/>
      <c r="L197" s="28"/>
      <c r="M197" s="395">
        <v>44277</v>
      </c>
      <c r="N197" s="158">
        <f t="shared" si="95"/>
        <v>35</v>
      </c>
      <c r="O197" s="27"/>
      <c r="P197" s="27"/>
      <c r="Q197" s="27"/>
      <c r="R197" s="27" t="s">
        <v>0</v>
      </c>
      <c r="S197" s="27"/>
      <c r="T197" s="28"/>
      <c r="U197" s="29"/>
      <c r="V197" s="32">
        <v>0.25</v>
      </c>
      <c r="W197" s="318"/>
      <c r="X197" s="319"/>
      <c r="Y197" s="160">
        <f t="shared" si="81"/>
        <v>0.25</v>
      </c>
      <c r="Z197" s="159">
        <f t="shared" si="96"/>
        <v>2.5</v>
      </c>
      <c r="AA197" s="327"/>
      <c r="AB197" s="400">
        <f t="shared" si="105"/>
        <v>-30</v>
      </c>
      <c r="AC197" s="371"/>
      <c r="AD197" s="226" t="str">
        <f t="shared" si="82"/>
        <v/>
      </c>
      <c r="AE197" s="368">
        <f t="shared" si="97"/>
        <v>-27.5</v>
      </c>
      <c r="AF197" s="339"/>
      <c r="AG197" s="338"/>
      <c r="AH197" s="336"/>
      <c r="AI197" s="161">
        <f t="shared" si="98"/>
        <v>0</v>
      </c>
      <c r="AJ197" s="162">
        <f t="shared" si="83"/>
        <v>2.5</v>
      </c>
      <c r="AK197" s="163">
        <f t="shared" si="99"/>
        <v>2.5</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f t="shared" si="84"/>
        <v>35</v>
      </c>
      <c r="AX197" s="165" t="str">
        <f t="shared" si="85"/>
        <v/>
      </c>
      <c r="AY197" s="193">
        <f t="shared" si="86"/>
        <v>35</v>
      </c>
      <c r="AZ197" s="183" t="str">
        <f t="shared" si="87"/>
        <v/>
      </c>
      <c r="BA197" s="173">
        <f t="shared" si="88"/>
        <v>0.25</v>
      </c>
      <c r="BB197" s="174" t="str">
        <f t="shared" si="89"/>
        <v/>
      </c>
      <c r="BC197" s="186">
        <f t="shared" si="112"/>
        <v>0.25</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640" t="s">
        <v>3559</v>
      </c>
      <c r="E198" s="16" t="s">
        <v>46</v>
      </c>
      <c r="F198" s="17"/>
      <c r="G198" s="134">
        <v>44229</v>
      </c>
      <c r="H198" s="135">
        <v>44277</v>
      </c>
      <c r="I198" s="143"/>
      <c r="J198" s="80"/>
      <c r="K198" s="147"/>
      <c r="L198" s="30"/>
      <c r="M198" s="395">
        <v>44277</v>
      </c>
      <c r="N198" s="158">
        <f t="shared" si="95"/>
        <v>35</v>
      </c>
      <c r="O198" s="27"/>
      <c r="P198" s="27"/>
      <c r="Q198" s="27"/>
      <c r="R198" s="27" t="s">
        <v>0</v>
      </c>
      <c r="S198" s="27"/>
      <c r="T198" s="28"/>
      <c r="U198" s="29"/>
      <c r="V198" s="32">
        <v>0.25</v>
      </c>
      <c r="W198" s="318"/>
      <c r="X198" s="319"/>
      <c r="Y198" s="160">
        <f t="shared" si="81"/>
        <v>0.25</v>
      </c>
      <c r="Z198" s="159">
        <f t="shared" si="96"/>
        <v>2.5</v>
      </c>
      <c r="AA198" s="327"/>
      <c r="AB198" s="400">
        <f t="shared" si="105"/>
        <v>-30</v>
      </c>
      <c r="AC198" s="371"/>
      <c r="AD198" s="226" t="str">
        <f t="shared" si="82"/>
        <v/>
      </c>
      <c r="AE198" s="368">
        <f t="shared" si="97"/>
        <v>-27.5</v>
      </c>
      <c r="AF198" s="339"/>
      <c r="AG198" s="338"/>
      <c r="AH198" s="336"/>
      <c r="AI198" s="161">
        <f t="shared" si="98"/>
        <v>0</v>
      </c>
      <c r="AJ198" s="162">
        <f t="shared" si="83"/>
        <v>2.5</v>
      </c>
      <c r="AK198" s="163">
        <f t="shared" si="99"/>
        <v>2.5</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f t="shared" si="84"/>
        <v>35</v>
      </c>
      <c r="AX198" s="165" t="str">
        <f t="shared" si="85"/>
        <v/>
      </c>
      <c r="AY198" s="193">
        <f t="shared" si="86"/>
        <v>35</v>
      </c>
      <c r="AZ198" s="183" t="str">
        <f t="shared" si="87"/>
        <v/>
      </c>
      <c r="BA198" s="173">
        <f t="shared" si="88"/>
        <v>0.25</v>
      </c>
      <c r="BB198" s="174" t="str">
        <f t="shared" si="89"/>
        <v/>
      </c>
      <c r="BC198" s="186">
        <f t="shared" si="112"/>
        <v>0.25</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37.5" x14ac:dyDescent="0.3">
      <c r="A199" s="221"/>
      <c r="B199" s="222"/>
      <c r="C199" s="214">
        <v>188</v>
      </c>
      <c r="D199" s="640" t="s">
        <v>3560</v>
      </c>
      <c r="E199" s="16" t="s">
        <v>46</v>
      </c>
      <c r="F199" s="17"/>
      <c r="G199" s="134">
        <v>44229</v>
      </c>
      <c r="H199" s="135">
        <v>44277</v>
      </c>
      <c r="I199" s="141"/>
      <c r="J199" s="25"/>
      <c r="K199" s="145"/>
      <c r="L199" s="28"/>
      <c r="M199" s="395">
        <v>44277</v>
      </c>
      <c r="N199" s="158">
        <f t="shared" si="95"/>
        <v>35</v>
      </c>
      <c r="O199" s="27"/>
      <c r="P199" s="27"/>
      <c r="Q199" s="27"/>
      <c r="R199" s="27" t="s">
        <v>0</v>
      </c>
      <c r="S199" s="27"/>
      <c r="T199" s="28"/>
      <c r="U199" s="29"/>
      <c r="V199" s="32">
        <v>0.25</v>
      </c>
      <c r="W199" s="318"/>
      <c r="X199" s="319"/>
      <c r="Y199" s="160">
        <f t="shared" si="81"/>
        <v>0.25</v>
      </c>
      <c r="Z199" s="159">
        <f t="shared" si="96"/>
        <v>2.5</v>
      </c>
      <c r="AA199" s="327"/>
      <c r="AB199" s="400">
        <f t="shared" si="105"/>
        <v>-30</v>
      </c>
      <c r="AC199" s="371"/>
      <c r="AD199" s="226" t="str">
        <f t="shared" si="82"/>
        <v/>
      </c>
      <c r="AE199" s="368">
        <f t="shared" si="97"/>
        <v>-27.5</v>
      </c>
      <c r="AF199" s="339"/>
      <c r="AG199" s="338"/>
      <c r="AH199" s="336"/>
      <c r="AI199" s="161">
        <f t="shared" si="98"/>
        <v>0</v>
      </c>
      <c r="AJ199" s="162">
        <f t="shared" si="83"/>
        <v>2.5</v>
      </c>
      <c r="AK199" s="163">
        <f t="shared" si="99"/>
        <v>2.5</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f t="shared" si="84"/>
        <v>35</v>
      </c>
      <c r="AX199" s="165" t="str">
        <f t="shared" si="85"/>
        <v/>
      </c>
      <c r="AY199" s="193">
        <f t="shared" si="86"/>
        <v>35</v>
      </c>
      <c r="AZ199" s="183" t="str">
        <f t="shared" si="87"/>
        <v/>
      </c>
      <c r="BA199" s="173">
        <f t="shared" si="88"/>
        <v>0.25</v>
      </c>
      <c r="BB199" s="174" t="str">
        <f t="shared" si="89"/>
        <v/>
      </c>
      <c r="BC199" s="186">
        <f t="shared" si="112"/>
        <v>0.25</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37.5" x14ac:dyDescent="0.3">
      <c r="A200" s="221"/>
      <c r="B200" s="222"/>
      <c r="C200" s="213">
        <v>189</v>
      </c>
      <c r="D200" s="640" t="s">
        <v>3561</v>
      </c>
      <c r="E200" s="16" t="s">
        <v>46</v>
      </c>
      <c r="F200" s="17"/>
      <c r="G200" s="134">
        <v>44229</v>
      </c>
      <c r="H200" s="135">
        <v>44277</v>
      </c>
      <c r="I200" s="141"/>
      <c r="J200" s="25"/>
      <c r="K200" s="145"/>
      <c r="L200" s="28"/>
      <c r="M200" s="395">
        <v>44277</v>
      </c>
      <c r="N200" s="158">
        <f t="shared" si="95"/>
        <v>35</v>
      </c>
      <c r="O200" s="27"/>
      <c r="P200" s="27"/>
      <c r="Q200" s="27"/>
      <c r="R200" s="27" t="s">
        <v>0</v>
      </c>
      <c r="S200" s="27"/>
      <c r="T200" s="28"/>
      <c r="U200" s="29"/>
      <c r="V200" s="32">
        <v>0.25</v>
      </c>
      <c r="W200" s="318"/>
      <c r="X200" s="319"/>
      <c r="Y200" s="160">
        <f t="shared" si="81"/>
        <v>0.25</v>
      </c>
      <c r="Z200" s="159">
        <f t="shared" si="96"/>
        <v>2.5</v>
      </c>
      <c r="AA200" s="327"/>
      <c r="AB200" s="400">
        <f t="shared" si="105"/>
        <v>-30</v>
      </c>
      <c r="AC200" s="371"/>
      <c r="AD200" s="226" t="str">
        <f t="shared" si="82"/>
        <v/>
      </c>
      <c r="AE200" s="368">
        <f t="shared" si="97"/>
        <v>-27.5</v>
      </c>
      <c r="AF200" s="339"/>
      <c r="AG200" s="338"/>
      <c r="AH200" s="336"/>
      <c r="AI200" s="161">
        <f t="shared" si="98"/>
        <v>0</v>
      </c>
      <c r="AJ200" s="162">
        <f t="shared" si="83"/>
        <v>2.5</v>
      </c>
      <c r="AK200" s="163">
        <f t="shared" si="99"/>
        <v>2.5</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f t="shared" si="84"/>
        <v>35</v>
      </c>
      <c r="AX200" s="165" t="str">
        <f t="shared" si="85"/>
        <v/>
      </c>
      <c r="AY200" s="193">
        <f t="shared" si="86"/>
        <v>35</v>
      </c>
      <c r="AZ200" s="183" t="str">
        <f t="shared" si="87"/>
        <v/>
      </c>
      <c r="BA200" s="173">
        <f t="shared" si="88"/>
        <v>0.25</v>
      </c>
      <c r="BB200" s="174" t="str">
        <f t="shared" si="89"/>
        <v/>
      </c>
      <c r="BC200" s="186">
        <f t="shared" si="112"/>
        <v>0.25</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37.5" x14ac:dyDescent="0.3">
      <c r="A201" s="221"/>
      <c r="B201" s="222"/>
      <c r="C201" s="214">
        <v>190</v>
      </c>
      <c r="D201" s="655" t="s">
        <v>3562</v>
      </c>
      <c r="E201" s="18" t="s">
        <v>46</v>
      </c>
      <c r="F201" s="17"/>
      <c r="G201" s="134">
        <v>44229</v>
      </c>
      <c r="H201" s="135">
        <v>44277</v>
      </c>
      <c r="I201" s="141"/>
      <c r="J201" s="25"/>
      <c r="K201" s="145"/>
      <c r="L201" s="28"/>
      <c r="M201" s="395">
        <v>44277</v>
      </c>
      <c r="N201" s="158">
        <f t="shared" si="95"/>
        <v>35</v>
      </c>
      <c r="O201" s="27" t="s">
        <v>0</v>
      </c>
      <c r="P201" s="27"/>
      <c r="Q201" s="27"/>
      <c r="R201" s="27"/>
      <c r="S201" s="27"/>
      <c r="T201" s="28"/>
      <c r="U201" s="29"/>
      <c r="V201" s="32">
        <v>0.25</v>
      </c>
      <c r="W201" s="318">
        <v>0.25</v>
      </c>
      <c r="X201" s="319"/>
      <c r="Y201" s="160">
        <f t="shared" si="81"/>
        <v>0.5</v>
      </c>
      <c r="Z201" s="159">
        <f t="shared" si="96"/>
        <v>7.5</v>
      </c>
      <c r="AA201" s="327"/>
      <c r="AB201" s="400">
        <f t="shared" si="105"/>
        <v>-30</v>
      </c>
      <c r="AC201" s="371"/>
      <c r="AD201" s="226" t="str">
        <f t="shared" si="82"/>
        <v/>
      </c>
      <c r="AE201" s="368">
        <f t="shared" si="97"/>
        <v>-22.5</v>
      </c>
      <c r="AF201" s="339"/>
      <c r="AG201" s="338"/>
      <c r="AH201" s="336"/>
      <c r="AI201" s="161">
        <f t="shared" si="98"/>
        <v>0</v>
      </c>
      <c r="AJ201" s="162">
        <f t="shared" si="83"/>
        <v>7.5</v>
      </c>
      <c r="AK201" s="163">
        <f t="shared" si="99"/>
        <v>7.5</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f t="shared" si="84"/>
        <v>35</v>
      </c>
      <c r="AX201" s="165" t="str">
        <f t="shared" si="85"/>
        <v/>
      </c>
      <c r="AY201" s="193">
        <f t="shared" si="86"/>
        <v>35</v>
      </c>
      <c r="AZ201" s="183" t="str">
        <f t="shared" si="87"/>
        <v/>
      </c>
      <c r="BA201" s="173">
        <f t="shared" si="88"/>
        <v>0.25</v>
      </c>
      <c r="BB201" s="174" t="str">
        <f t="shared" si="89"/>
        <v/>
      </c>
      <c r="BC201" s="186">
        <f t="shared" si="112"/>
        <v>0.25</v>
      </c>
      <c r="BD201" s="174" t="str">
        <f t="shared" si="90"/>
        <v/>
      </c>
      <c r="BE201" s="201">
        <f t="shared" si="91"/>
        <v>0.25</v>
      </c>
      <c r="BF201" s="174" t="str">
        <f t="shared" si="92"/>
        <v/>
      </c>
      <c r="BG201" s="186">
        <f t="shared" si="93"/>
        <v>0.25</v>
      </c>
      <c r="BH201" s="175" t="str">
        <f t="shared" si="94"/>
        <v/>
      </c>
      <c r="BI201" s="632"/>
      <c r="BJ201" s="59" t="s">
        <v>3460</v>
      </c>
      <c r="BQ201" s="57" t="s">
        <v>1710</v>
      </c>
      <c r="BV201" s="57" t="s">
        <v>1711</v>
      </c>
      <c r="BW201" s="57"/>
      <c r="BX201" s="57" t="s">
        <v>1712</v>
      </c>
      <c r="BY201" s="57" t="s">
        <v>1713</v>
      </c>
      <c r="CA201" s="57" t="s">
        <v>1714</v>
      </c>
      <c r="CC201" s="57" t="s">
        <v>1715</v>
      </c>
    </row>
    <row r="202" spans="1:81" ht="37.5" x14ac:dyDescent="0.3">
      <c r="A202" s="221"/>
      <c r="B202" s="222"/>
      <c r="C202" s="213">
        <v>191</v>
      </c>
      <c r="D202" s="640" t="s">
        <v>3563</v>
      </c>
      <c r="E202" s="16" t="s">
        <v>46</v>
      </c>
      <c r="F202" s="17"/>
      <c r="G202" s="134">
        <v>44229</v>
      </c>
      <c r="H202" s="135">
        <v>44277</v>
      </c>
      <c r="I202" s="141"/>
      <c r="J202" s="25"/>
      <c r="K202" s="145"/>
      <c r="L202" s="28"/>
      <c r="M202" s="395">
        <v>44277</v>
      </c>
      <c r="N202" s="158">
        <f t="shared" si="95"/>
        <v>35</v>
      </c>
      <c r="O202" s="27"/>
      <c r="P202" s="27"/>
      <c r="Q202" s="27"/>
      <c r="R202" s="27" t="s">
        <v>0</v>
      </c>
      <c r="S202" s="27"/>
      <c r="T202" s="28"/>
      <c r="U202" s="29"/>
      <c r="V202" s="32">
        <v>0.25</v>
      </c>
      <c r="W202" s="318"/>
      <c r="X202" s="319"/>
      <c r="Y202" s="160">
        <f t="shared" si="81"/>
        <v>0.25</v>
      </c>
      <c r="Z202" s="159">
        <f t="shared" si="96"/>
        <v>2.5</v>
      </c>
      <c r="AA202" s="327"/>
      <c r="AB202" s="400">
        <f t="shared" si="105"/>
        <v>-30</v>
      </c>
      <c r="AC202" s="371"/>
      <c r="AD202" s="226" t="str">
        <f t="shared" si="82"/>
        <v/>
      </c>
      <c r="AE202" s="368">
        <f t="shared" si="97"/>
        <v>-27.5</v>
      </c>
      <c r="AF202" s="339"/>
      <c r="AG202" s="338"/>
      <c r="AH202" s="336"/>
      <c r="AI202" s="161">
        <f t="shared" si="98"/>
        <v>0</v>
      </c>
      <c r="AJ202" s="162">
        <f t="shared" si="83"/>
        <v>2.5</v>
      </c>
      <c r="AK202" s="163">
        <f t="shared" si="99"/>
        <v>2.5</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f t="shared" si="84"/>
        <v>35</v>
      </c>
      <c r="AX202" s="165" t="str">
        <f t="shared" si="85"/>
        <v/>
      </c>
      <c r="AY202" s="193">
        <f t="shared" si="86"/>
        <v>35</v>
      </c>
      <c r="AZ202" s="183" t="str">
        <f t="shared" si="87"/>
        <v/>
      </c>
      <c r="BA202" s="173">
        <f t="shared" si="88"/>
        <v>0.25</v>
      </c>
      <c r="BB202" s="174" t="str">
        <f t="shared" si="89"/>
        <v/>
      </c>
      <c r="BC202" s="186">
        <f t="shared" si="112"/>
        <v>0.25</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640" t="s">
        <v>3564</v>
      </c>
      <c r="E203" s="16" t="s">
        <v>46</v>
      </c>
      <c r="F203" s="17"/>
      <c r="G203" s="134">
        <v>44229</v>
      </c>
      <c r="H203" s="135">
        <v>44277</v>
      </c>
      <c r="I203" s="141"/>
      <c r="J203" s="25"/>
      <c r="K203" s="145"/>
      <c r="L203" s="28"/>
      <c r="M203" s="395">
        <v>44277</v>
      </c>
      <c r="N203" s="158">
        <f t="shared" si="95"/>
        <v>35</v>
      </c>
      <c r="O203" s="27"/>
      <c r="P203" s="27"/>
      <c r="Q203" s="27"/>
      <c r="R203" s="27" t="s">
        <v>0</v>
      </c>
      <c r="S203" s="27"/>
      <c r="T203" s="28"/>
      <c r="U203" s="29"/>
      <c r="V203" s="32">
        <v>0.25</v>
      </c>
      <c r="W203" s="318"/>
      <c r="X203" s="319"/>
      <c r="Y203" s="160">
        <f t="shared" si="81"/>
        <v>0.25</v>
      </c>
      <c r="Z203" s="159">
        <f t="shared" si="96"/>
        <v>2.5</v>
      </c>
      <c r="AA203" s="327"/>
      <c r="AB203" s="400">
        <f t="shared" si="105"/>
        <v>-30</v>
      </c>
      <c r="AC203" s="371"/>
      <c r="AD203" s="226" t="str">
        <f t="shared" si="82"/>
        <v/>
      </c>
      <c r="AE203" s="368">
        <f t="shared" si="97"/>
        <v>-27.5</v>
      </c>
      <c r="AF203" s="339"/>
      <c r="AG203" s="338"/>
      <c r="AH203" s="336"/>
      <c r="AI203" s="161">
        <f t="shared" si="98"/>
        <v>0</v>
      </c>
      <c r="AJ203" s="162">
        <f t="shared" si="83"/>
        <v>2.5</v>
      </c>
      <c r="AK203" s="163">
        <f t="shared" si="99"/>
        <v>2.5</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f t="shared" si="84"/>
        <v>35</v>
      </c>
      <c r="AX203" s="165" t="str">
        <f t="shared" si="85"/>
        <v/>
      </c>
      <c r="AY203" s="193">
        <f t="shared" si="86"/>
        <v>35</v>
      </c>
      <c r="AZ203" s="183" t="str">
        <f t="shared" si="87"/>
        <v/>
      </c>
      <c r="BA203" s="173">
        <f t="shared" si="88"/>
        <v>0.25</v>
      </c>
      <c r="BB203" s="174" t="str">
        <f t="shared" si="89"/>
        <v/>
      </c>
      <c r="BC203" s="186">
        <f t="shared" si="112"/>
        <v>0.25</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640" t="s">
        <v>3565</v>
      </c>
      <c r="E204" s="16" t="s">
        <v>46</v>
      </c>
      <c r="F204" s="17"/>
      <c r="G204" s="134">
        <v>44229</v>
      </c>
      <c r="H204" s="135">
        <v>44277</v>
      </c>
      <c r="I204" s="141"/>
      <c r="J204" s="25"/>
      <c r="K204" s="145"/>
      <c r="L204" s="28"/>
      <c r="M204" s="395">
        <v>44277</v>
      </c>
      <c r="N204" s="158">
        <f t="shared" si="95"/>
        <v>35</v>
      </c>
      <c r="O204" s="27"/>
      <c r="P204" s="27"/>
      <c r="Q204" s="27"/>
      <c r="R204" s="27" t="s">
        <v>0</v>
      </c>
      <c r="S204" s="27"/>
      <c r="T204" s="28"/>
      <c r="U204" s="29"/>
      <c r="V204" s="32">
        <v>0.25</v>
      </c>
      <c r="W204" s="318"/>
      <c r="X204" s="319"/>
      <c r="Y204" s="160">
        <f t="shared" ref="Y204:Y267" si="113">V204+W204+X204</f>
        <v>0.25</v>
      </c>
      <c r="Z204" s="159">
        <f t="shared" si="96"/>
        <v>2.5</v>
      </c>
      <c r="AA204" s="327"/>
      <c r="AB204" s="400">
        <f t="shared" si="105"/>
        <v>-30</v>
      </c>
      <c r="AC204" s="371"/>
      <c r="AD204" s="226" t="str">
        <f t="shared" ref="AD204:AD267" si="114">IF(F204="x",(0-((V204*10)+(W204*20))),"")</f>
        <v/>
      </c>
      <c r="AE204" s="368">
        <f t="shared" si="97"/>
        <v>-27.5</v>
      </c>
      <c r="AF204" s="339"/>
      <c r="AG204" s="338"/>
      <c r="AH204" s="336"/>
      <c r="AI204" s="161">
        <f t="shared" si="98"/>
        <v>0</v>
      </c>
      <c r="AJ204" s="162">
        <f t="shared" ref="AJ204:AJ267" si="115">(X204*20)+Z204+AA204+AF204</f>
        <v>2.5</v>
      </c>
      <c r="AK204" s="163">
        <f t="shared" si="99"/>
        <v>2.5</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f t="shared" ref="AW204:AW267" si="116">IF(N204&gt;0,N204,"")</f>
        <v>35</v>
      </c>
      <c r="AX204" s="165" t="str">
        <f t="shared" ref="AX204:AX267" si="117">IF(AND(K204="x",AW204&gt;0),AW204,"")</f>
        <v/>
      </c>
      <c r="AY204" s="193">
        <f t="shared" ref="AY204:AY267" si="118">IF(OR(K204="x",F204="x",AW204&lt;=0),"",AW204)</f>
        <v>35</v>
      </c>
      <c r="AZ204" s="183" t="str">
        <f t="shared" ref="AZ204:AZ267" si="119">IF(AND(F204="x",AW204&gt;0),AW204,"")</f>
        <v/>
      </c>
      <c r="BA204" s="173">
        <f t="shared" ref="BA204:BA267" si="120">IF(V204&gt;0,V204,"")</f>
        <v>0.25</v>
      </c>
      <c r="BB204" s="174" t="str">
        <f t="shared" ref="BB204:BB267" si="121">IF(AND(K204="x",BA204&gt;0),BA204,"")</f>
        <v/>
      </c>
      <c r="BC204" s="186">
        <f t="shared" si="112"/>
        <v>0.25</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655" t="s">
        <v>3566</v>
      </c>
      <c r="E205" s="18" t="s">
        <v>46</v>
      </c>
      <c r="F205" s="17"/>
      <c r="G205" s="134">
        <v>44229</v>
      </c>
      <c r="H205" s="135">
        <v>44277</v>
      </c>
      <c r="I205" s="141"/>
      <c r="J205" s="25"/>
      <c r="K205" s="145"/>
      <c r="L205" s="28"/>
      <c r="M205" s="395">
        <v>44277</v>
      </c>
      <c r="N205" s="158">
        <f t="shared" ref="N205:N268" si="127">IF((NETWORKDAYS(G205,M205)&gt;0),(NETWORKDAYS(G205,M205)),"")</f>
        <v>35</v>
      </c>
      <c r="O205" s="27" t="s">
        <v>0</v>
      </c>
      <c r="P205" s="27"/>
      <c r="Q205" s="27"/>
      <c r="R205" s="27"/>
      <c r="S205" s="27"/>
      <c r="T205" s="28"/>
      <c r="U205" s="29"/>
      <c r="V205" s="32">
        <v>0.25</v>
      </c>
      <c r="W205" s="318">
        <v>0.25</v>
      </c>
      <c r="X205" s="319"/>
      <c r="Y205" s="160">
        <f t="shared" si="113"/>
        <v>0.5</v>
      </c>
      <c r="Z205" s="159">
        <f t="shared" ref="Z205:Z268" si="128">IF((F205="x"),0,((V205*10)+(W205*20)))</f>
        <v>7.5</v>
      </c>
      <c r="AA205" s="327"/>
      <c r="AB205" s="400">
        <f t="shared" si="105"/>
        <v>-30</v>
      </c>
      <c r="AC205" s="371"/>
      <c r="AD205" s="226" t="str">
        <f t="shared" si="114"/>
        <v/>
      </c>
      <c r="AE205" s="368">
        <f t="shared" ref="AE205:AE268" si="129">IF(AND(Z205&gt;0,F205="x"),0,IF(AND(Z205&gt;0,AC205="x"),Z205-60,IF(AND(Z205&gt;0,AB205=-30),Z205+AB205,0)))</f>
        <v>-22.5</v>
      </c>
      <c r="AF205" s="339"/>
      <c r="AG205" s="338"/>
      <c r="AH205" s="336"/>
      <c r="AI205" s="161">
        <f t="shared" ref="AI205:AI268" si="130">IF(AE205&lt;=0,AG205,AE205+AG205)</f>
        <v>0</v>
      </c>
      <c r="AJ205" s="162">
        <f t="shared" si="115"/>
        <v>7.5</v>
      </c>
      <c r="AK205" s="163">
        <f t="shared" ref="AK205:AK268" si="131">AJ205-AH205</f>
        <v>7.5</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f t="shared" si="116"/>
        <v>35</v>
      </c>
      <c r="AX205" s="165" t="str">
        <f t="shared" si="117"/>
        <v/>
      </c>
      <c r="AY205" s="193">
        <f t="shared" si="118"/>
        <v>35</v>
      </c>
      <c r="AZ205" s="183" t="str">
        <f t="shared" si="119"/>
        <v/>
      </c>
      <c r="BA205" s="173">
        <f t="shared" si="120"/>
        <v>0.25</v>
      </c>
      <c r="BB205" s="174" t="str">
        <f t="shared" si="121"/>
        <v/>
      </c>
      <c r="BC205" s="186">
        <f t="shared" si="112"/>
        <v>0.25</v>
      </c>
      <c r="BD205" s="174" t="str">
        <f t="shared" si="122"/>
        <v/>
      </c>
      <c r="BE205" s="201">
        <f t="shared" si="123"/>
        <v>0.25</v>
      </c>
      <c r="BF205" s="174" t="str">
        <f t="shared" si="124"/>
        <v/>
      </c>
      <c r="BG205" s="186">
        <f t="shared" si="125"/>
        <v>0.25</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640" t="s">
        <v>3567</v>
      </c>
      <c r="E206" s="16" t="s">
        <v>46</v>
      </c>
      <c r="F206" s="17"/>
      <c r="G206" s="134">
        <v>44229</v>
      </c>
      <c r="H206" s="135">
        <v>44277</v>
      </c>
      <c r="I206" s="141"/>
      <c r="J206" s="25"/>
      <c r="K206" s="145"/>
      <c r="L206" s="28"/>
      <c r="M206" s="395">
        <v>44277</v>
      </c>
      <c r="N206" s="158">
        <f t="shared" si="127"/>
        <v>35</v>
      </c>
      <c r="O206" s="27" t="s">
        <v>0</v>
      </c>
      <c r="P206" s="27"/>
      <c r="Q206" s="27"/>
      <c r="R206" s="27"/>
      <c r="S206" s="27"/>
      <c r="T206" s="28"/>
      <c r="U206" s="29"/>
      <c r="V206" s="32">
        <v>0.25</v>
      </c>
      <c r="W206" s="318">
        <v>0.25</v>
      </c>
      <c r="X206" s="319"/>
      <c r="Y206" s="160">
        <f t="shared" si="113"/>
        <v>0.5</v>
      </c>
      <c r="Z206" s="159">
        <f t="shared" si="128"/>
        <v>7.5</v>
      </c>
      <c r="AA206" s="327"/>
      <c r="AB206" s="400">
        <f t="shared" ref="AB206:AB269" si="137">IF(AND(Z206&gt;=0,F206="x"),0,IF(AND(Z206&gt;0,AC206="x"),0,IF(Z206&gt;0,0-30,0)))</f>
        <v>-30</v>
      </c>
      <c r="AC206" s="371"/>
      <c r="AD206" s="226" t="str">
        <f t="shared" si="114"/>
        <v/>
      </c>
      <c r="AE206" s="368">
        <f t="shared" si="129"/>
        <v>-22.5</v>
      </c>
      <c r="AF206" s="339"/>
      <c r="AG206" s="338"/>
      <c r="AH206" s="336"/>
      <c r="AI206" s="161">
        <f t="shared" si="130"/>
        <v>0</v>
      </c>
      <c r="AJ206" s="162">
        <f t="shared" si="115"/>
        <v>7.5</v>
      </c>
      <c r="AK206" s="163">
        <f t="shared" si="131"/>
        <v>7.5</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f t="shared" si="116"/>
        <v>35</v>
      </c>
      <c r="AX206" s="165" t="str">
        <f t="shared" si="117"/>
        <v/>
      </c>
      <c r="AY206" s="193">
        <f t="shared" si="118"/>
        <v>35</v>
      </c>
      <c r="AZ206" s="183" t="str">
        <f t="shared" si="119"/>
        <v/>
      </c>
      <c r="BA206" s="173">
        <f t="shared" si="120"/>
        <v>0.25</v>
      </c>
      <c r="BB206" s="174" t="str">
        <f t="shared" si="121"/>
        <v/>
      </c>
      <c r="BC206" s="186">
        <f t="shared" si="112"/>
        <v>0.25</v>
      </c>
      <c r="BD206" s="174" t="str">
        <f t="shared" si="122"/>
        <v/>
      </c>
      <c r="BE206" s="201">
        <f t="shared" si="123"/>
        <v>0.25</v>
      </c>
      <c r="BF206" s="174" t="str">
        <f t="shared" si="124"/>
        <v/>
      </c>
      <c r="BG206" s="186">
        <f t="shared" si="125"/>
        <v>0.25</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640" t="s">
        <v>3568</v>
      </c>
      <c r="E207" s="22" t="s">
        <v>46</v>
      </c>
      <c r="F207" s="17"/>
      <c r="G207" s="134">
        <v>44229</v>
      </c>
      <c r="H207" s="135">
        <v>44277</v>
      </c>
      <c r="I207" s="141"/>
      <c r="J207" s="25"/>
      <c r="K207" s="145"/>
      <c r="L207" s="28"/>
      <c r="M207" s="395">
        <v>44277</v>
      </c>
      <c r="N207" s="158">
        <f t="shared" si="127"/>
        <v>35</v>
      </c>
      <c r="O207" s="27"/>
      <c r="P207" s="27"/>
      <c r="Q207" s="27"/>
      <c r="R207" s="27" t="s">
        <v>0</v>
      </c>
      <c r="S207" s="27"/>
      <c r="T207" s="28"/>
      <c r="U207" s="29"/>
      <c r="V207" s="32">
        <v>0.25</v>
      </c>
      <c r="W207" s="318"/>
      <c r="X207" s="319"/>
      <c r="Y207" s="160">
        <f t="shared" si="113"/>
        <v>0.25</v>
      </c>
      <c r="Z207" s="159">
        <f t="shared" si="128"/>
        <v>2.5</v>
      </c>
      <c r="AA207" s="327"/>
      <c r="AB207" s="400">
        <f t="shared" si="137"/>
        <v>-30</v>
      </c>
      <c r="AC207" s="371"/>
      <c r="AD207" s="226" t="str">
        <f t="shared" si="114"/>
        <v/>
      </c>
      <c r="AE207" s="368">
        <f t="shared" si="129"/>
        <v>-27.5</v>
      </c>
      <c r="AF207" s="339"/>
      <c r="AG207" s="338"/>
      <c r="AH207" s="336"/>
      <c r="AI207" s="161">
        <f t="shared" si="130"/>
        <v>0</v>
      </c>
      <c r="AJ207" s="162">
        <f t="shared" si="115"/>
        <v>2.5</v>
      </c>
      <c r="AK207" s="163">
        <f t="shared" si="131"/>
        <v>2.5</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f t="shared" si="116"/>
        <v>35</v>
      </c>
      <c r="AX207" s="165" t="str">
        <f t="shared" si="117"/>
        <v/>
      </c>
      <c r="AY207" s="193">
        <f t="shared" si="118"/>
        <v>35</v>
      </c>
      <c r="AZ207" s="183" t="str">
        <f t="shared" si="119"/>
        <v/>
      </c>
      <c r="BA207" s="173">
        <f t="shared" si="120"/>
        <v>0.25</v>
      </c>
      <c r="BB207" s="174" t="str">
        <f t="shared" si="121"/>
        <v/>
      </c>
      <c r="BC207" s="186">
        <f t="shared" si="112"/>
        <v>0.25</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640">
        <v>66</v>
      </c>
      <c r="E208" s="16" t="s">
        <v>46</v>
      </c>
      <c r="F208" s="17"/>
      <c r="G208" s="134">
        <v>44229</v>
      </c>
      <c r="H208" s="135">
        <v>44277</v>
      </c>
      <c r="I208" s="141"/>
      <c r="J208" s="25"/>
      <c r="K208" s="145"/>
      <c r="L208" s="28"/>
      <c r="M208" s="395">
        <v>44277</v>
      </c>
      <c r="N208" s="158">
        <f t="shared" si="127"/>
        <v>35</v>
      </c>
      <c r="O208" s="27"/>
      <c r="P208" s="27"/>
      <c r="Q208" s="27"/>
      <c r="R208" s="27" t="s">
        <v>0</v>
      </c>
      <c r="S208" s="27"/>
      <c r="T208" s="28"/>
      <c r="U208" s="29"/>
      <c r="V208" s="32">
        <v>0.25</v>
      </c>
      <c r="W208" s="318"/>
      <c r="X208" s="319"/>
      <c r="Y208" s="160">
        <f t="shared" si="113"/>
        <v>0.25</v>
      </c>
      <c r="Z208" s="159">
        <f t="shared" si="128"/>
        <v>2.5</v>
      </c>
      <c r="AA208" s="327"/>
      <c r="AB208" s="400">
        <f t="shared" si="137"/>
        <v>-30</v>
      </c>
      <c r="AC208" s="371"/>
      <c r="AD208" s="226" t="str">
        <f t="shared" si="114"/>
        <v/>
      </c>
      <c r="AE208" s="368">
        <f t="shared" si="129"/>
        <v>-27.5</v>
      </c>
      <c r="AF208" s="339"/>
      <c r="AG208" s="338"/>
      <c r="AH208" s="336"/>
      <c r="AI208" s="161">
        <f t="shared" si="130"/>
        <v>0</v>
      </c>
      <c r="AJ208" s="162">
        <f t="shared" si="115"/>
        <v>2.5</v>
      </c>
      <c r="AK208" s="163">
        <f t="shared" si="131"/>
        <v>2.5</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f t="shared" si="116"/>
        <v>35</v>
      </c>
      <c r="AX208" s="165" t="str">
        <f t="shared" si="117"/>
        <v/>
      </c>
      <c r="AY208" s="193">
        <f t="shared" si="118"/>
        <v>35</v>
      </c>
      <c r="AZ208" s="183" t="str">
        <f t="shared" si="119"/>
        <v/>
      </c>
      <c r="BA208" s="173">
        <f t="shared" si="120"/>
        <v>0.25</v>
      </c>
      <c r="BB208" s="174" t="str">
        <f t="shared" si="121"/>
        <v/>
      </c>
      <c r="BC208" s="186">
        <f t="shared" si="112"/>
        <v>0.25</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37.5" x14ac:dyDescent="0.3">
      <c r="A209" s="221"/>
      <c r="B209" s="222"/>
      <c r="C209" s="214">
        <v>198</v>
      </c>
      <c r="D209" s="640" t="s">
        <v>3569</v>
      </c>
      <c r="E209" s="16" t="s">
        <v>46</v>
      </c>
      <c r="F209" s="17"/>
      <c r="G209" s="134">
        <v>44229</v>
      </c>
      <c r="H209" s="135">
        <v>44277</v>
      </c>
      <c r="I209" s="141"/>
      <c r="J209" s="25"/>
      <c r="K209" s="145"/>
      <c r="L209" s="28"/>
      <c r="M209" s="395">
        <v>44277</v>
      </c>
      <c r="N209" s="158">
        <f t="shared" si="127"/>
        <v>35</v>
      </c>
      <c r="O209" s="27"/>
      <c r="P209" s="27"/>
      <c r="Q209" s="27"/>
      <c r="R209" s="27" t="s">
        <v>0</v>
      </c>
      <c r="S209" s="27"/>
      <c r="T209" s="28"/>
      <c r="U209" s="29"/>
      <c r="V209" s="32">
        <v>0.25</v>
      </c>
      <c r="W209" s="318"/>
      <c r="X209" s="319"/>
      <c r="Y209" s="160">
        <f t="shared" si="113"/>
        <v>0.25</v>
      </c>
      <c r="Z209" s="159">
        <f t="shared" si="128"/>
        <v>2.5</v>
      </c>
      <c r="AA209" s="327"/>
      <c r="AB209" s="400">
        <f t="shared" si="137"/>
        <v>-30</v>
      </c>
      <c r="AC209" s="371"/>
      <c r="AD209" s="226" t="str">
        <f t="shared" si="114"/>
        <v/>
      </c>
      <c r="AE209" s="368">
        <f t="shared" si="129"/>
        <v>-27.5</v>
      </c>
      <c r="AF209" s="339"/>
      <c r="AG209" s="338"/>
      <c r="AH209" s="336"/>
      <c r="AI209" s="161">
        <f t="shared" si="130"/>
        <v>0</v>
      </c>
      <c r="AJ209" s="162">
        <f t="shared" si="115"/>
        <v>2.5</v>
      </c>
      <c r="AK209" s="163">
        <f t="shared" si="131"/>
        <v>2.5</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f t="shared" si="116"/>
        <v>35</v>
      </c>
      <c r="AX209" s="165" t="str">
        <f t="shared" si="117"/>
        <v/>
      </c>
      <c r="AY209" s="193">
        <f t="shared" si="118"/>
        <v>35</v>
      </c>
      <c r="AZ209" s="183" t="str">
        <f t="shared" si="119"/>
        <v/>
      </c>
      <c r="BA209" s="173">
        <f t="shared" si="120"/>
        <v>0.25</v>
      </c>
      <c r="BB209" s="174" t="str">
        <f t="shared" si="121"/>
        <v/>
      </c>
      <c r="BC209" s="186">
        <f t="shared" si="112"/>
        <v>0.25</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75" x14ac:dyDescent="0.3">
      <c r="A210" s="221"/>
      <c r="B210" s="222"/>
      <c r="C210" s="213">
        <v>199</v>
      </c>
      <c r="D210" s="643" t="s">
        <v>3556</v>
      </c>
      <c r="E210" s="19" t="s">
        <v>3505</v>
      </c>
      <c r="F210" s="17"/>
      <c r="G210" s="134">
        <v>44229</v>
      </c>
      <c r="H210" s="137"/>
      <c r="I210" s="143"/>
      <c r="J210" s="80"/>
      <c r="K210" s="147"/>
      <c r="L210" s="30"/>
      <c r="M210" s="396">
        <v>44231</v>
      </c>
      <c r="N210" s="158">
        <f t="shared" si="127"/>
        <v>3</v>
      </c>
      <c r="O210" s="27"/>
      <c r="P210" s="27"/>
      <c r="Q210" s="27"/>
      <c r="R210" s="27" t="s">
        <v>0</v>
      </c>
      <c r="S210" s="27"/>
      <c r="T210" s="30"/>
      <c r="U210" s="31"/>
      <c r="V210" s="32">
        <v>0.25</v>
      </c>
      <c r="W210" s="320"/>
      <c r="X210" s="318"/>
      <c r="Y210" s="160">
        <f t="shared" si="113"/>
        <v>0.25</v>
      </c>
      <c r="Z210" s="159">
        <f t="shared" si="128"/>
        <v>2.5</v>
      </c>
      <c r="AA210" s="328"/>
      <c r="AB210" s="400">
        <f t="shared" si="137"/>
        <v>-30</v>
      </c>
      <c r="AC210" s="371"/>
      <c r="AD210" s="226" t="str">
        <f t="shared" si="114"/>
        <v/>
      </c>
      <c r="AE210" s="368">
        <f t="shared" si="129"/>
        <v>-27.5</v>
      </c>
      <c r="AF210" s="340"/>
      <c r="AG210" s="341"/>
      <c r="AH210" s="339"/>
      <c r="AI210" s="161">
        <f t="shared" si="130"/>
        <v>0</v>
      </c>
      <c r="AJ210" s="162">
        <f t="shared" si="115"/>
        <v>2.5</v>
      </c>
      <c r="AK210" s="163">
        <f t="shared" si="131"/>
        <v>2.5</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f t="shared" si="116"/>
        <v>3</v>
      </c>
      <c r="AX210" s="165" t="str">
        <f t="shared" si="117"/>
        <v/>
      </c>
      <c r="AY210" s="193">
        <f t="shared" si="118"/>
        <v>3</v>
      </c>
      <c r="AZ210" s="183" t="str">
        <f t="shared" si="119"/>
        <v/>
      </c>
      <c r="BA210" s="173">
        <f t="shared" si="120"/>
        <v>0.25</v>
      </c>
      <c r="BB210" s="174" t="str">
        <f t="shared" si="121"/>
        <v/>
      </c>
      <c r="BC210" s="186">
        <f t="shared" ref="BC210:BC273" si="144">IF(OR(K210="x",F210="X",BA210&lt;=0),"",BA210)</f>
        <v>0.25</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37.5" x14ac:dyDescent="0.3">
      <c r="A211" s="221"/>
      <c r="B211" s="222"/>
      <c r="C211" s="213">
        <v>200</v>
      </c>
      <c r="D211" s="643" t="s">
        <v>3557</v>
      </c>
      <c r="E211" s="19" t="s">
        <v>3505</v>
      </c>
      <c r="F211" s="17"/>
      <c r="G211" s="134">
        <v>44229</v>
      </c>
      <c r="H211" s="139"/>
      <c r="I211" s="141"/>
      <c r="J211" s="25"/>
      <c r="K211" s="145"/>
      <c r="L211" s="28"/>
      <c r="M211" s="396">
        <v>44231</v>
      </c>
      <c r="N211" s="158">
        <f t="shared" si="127"/>
        <v>3</v>
      </c>
      <c r="O211" s="27"/>
      <c r="P211" s="27"/>
      <c r="Q211" s="27"/>
      <c r="R211" s="27" t="s">
        <v>0</v>
      </c>
      <c r="S211" s="27"/>
      <c r="T211" s="27"/>
      <c r="U211" s="28"/>
      <c r="V211" s="32">
        <v>0.25</v>
      </c>
      <c r="W211" s="318"/>
      <c r="X211" s="318"/>
      <c r="Y211" s="160">
        <f t="shared" si="113"/>
        <v>0.25</v>
      </c>
      <c r="Z211" s="159">
        <f t="shared" si="128"/>
        <v>2.5</v>
      </c>
      <c r="AA211" s="327"/>
      <c r="AB211" s="400">
        <f t="shared" si="137"/>
        <v>-30</v>
      </c>
      <c r="AC211" s="371"/>
      <c r="AD211" s="226" t="str">
        <f t="shared" si="114"/>
        <v/>
      </c>
      <c r="AE211" s="368">
        <f t="shared" si="129"/>
        <v>-27.5</v>
      </c>
      <c r="AF211" s="339"/>
      <c r="AG211" s="342"/>
      <c r="AH211" s="339"/>
      <c r="AI211" s="161">
        <f t="shared" si="130"/>
        <v>0</v>
      </c>
      <c r="AJ211" s="162">
        <f t="shared" si="115"/>
        <v>2.5</v>
      </c>
      <c r="AK211" s="163">
        <f t="shared" si="131"/>
        <v>2.5</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f t="shared" si="116"/>
        <v>3</v>
      </c>
      <c r="AX211" s="165" t="str">
        <f t="shared" si="117"/>
        <v/>
      </c>
      <c r="AY211" s="193">
        <f t="shared" si="118"/>
        <v>3</v>
      </c>
      <c r="AZ211" s="183" t="str">
        <f t="shared" si="119"/>
        <v/>
      </c>
      <c r="BA211" s="173">
        <f t="shared" si="120"/>
        <v>0.25</v>
      </c>
      <c r="BB211" s="174" t="str">
        <f t="shared" si="121"/>
        <v/>
      </c>
      <c r="BC211" s="186">
        <f t="shared" si="144"/>
        <v>0.25</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660" t="s">
        <v>3558</v>
      </c>
      <c r="E212" s="19" t="s">
        <v>3505</v>
      </c>
      <c r="F212" s="34"/>
      <c r="G212" s="134">
        <v>44229</v>
      </c>
      <c r="H212" s="136"/>
      <c r="I212" s="140"/>
      <c r="J212" s="78"/>
      <c r="K212" s="144"/>
      <c r="L212" s="119"/>
      <c r="M212" s="396">
        <v>44231</v>
      </c>
      <c r="N212" s="158">
        <f t="shared" si="127"/>
        <v>3</v>
      </c>
      <c r="O212" s="321"/>
      <c r="P212" s="315"/>
      <c r="Q212" s="315"/>
      <c r="R212" s="315" t="s">
        <v>0</v>
      </c>
      <c r="S212" s="315"/>
      <c r="T212" s="315"/>
      <c r="U212" s="316"/>
      <c r="V212" s="32">
        <v>0.25</v>
      </c>
      <c r="W212" s="313"/>
      <c r="X212" s="313"/>
      <c r="Y212" s="160">
        <f t="shared" si="113"/>
        <v>0.25</v>
      </c>
      <c r="Z212" s="159">
        <f t="shared" si="128"/>
        <v>2.5</v>
      </c>
      <c r="AA212" s="326"/>
      <c r="AB212" s="400">
        <f t="shared" si="137"/>
        <v>-30</v>
      </c>
      <c r="AC212" s="370"/>
      <c r="AD212" s="226" t="str">
        <f t="shared" si="114"/>
        <v/>
      </c>
      <c r="AE212" s="368">
        <f t="shared" si="129"/>
        <v>-27.5</v>
      </c>
      <c r="AF212" s="331"/>
      <c r="AG212" s="332"/>
      <c r="AH212" s="331"/>
      <c r="AI212" s="161">
        <f t="shared" si="130"/>
        <v>0</v>
      </c>
      <c r="AJ212" s="162">
        <f t="shared" si="115"/>
        <v>2.5</v>
      </c>
      <c r="AK212" s="163">
        <f t="shared" si="131"/>
        <v>2.5</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f t="shared" si="116"/>
        <v>3</v>
      </c>
      <c r="AX212" s="165" t="str">
        <f t="shared" si="117"/>
        <v/>
      </c>
      <c r="AY212" s="193">
        <f t="shared" si="118"/>
        <v>3</v>
      </c>
      <c r="AZ212" s="183" t="str">
        <f t="shared" si="119"/>
        <v/>
      </c>
      <c r="BA212" s="173">
        <f t="shared" si="120"/>
        <v>0.25</v>
      </c>
      <c r="BB212" s="174" t="str">
        <f t="shared" si="121"/>
        <v/>
      </c>
      <c r="BC212" s="186">
        <f t="shared" si="144"/>
        <v>0.25</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643" t="s">
        <v>3559</v>
      </c>
      <c r="E213" s="19" t="s">
        <v>3505</v>
      </c>
      <c r="F213" s="34"/>
      <c r="G213" s="134">
        <v>44229</v>
      </c>
      <c r="H213" s="133"/>
      <c r="I213" s="140"/>
      <c r="J213" s="78"/>
      <c r="K213" s="144"/>
      <c r="L213" s="119"/>
      <c r="M213" s="396">
        <v>44231</v>
      </c>
      <c r="N213" s="158">
        <f t="shared" si="127"/>
        <v>3</v>
      </c>
      <c r="O213" s="315"/>
      <c r="P213" s="315"/>
      <c r="Q213" s="315"/>
      <c r="R213" s="315" t="s">
        <v>0</v>
      </c>
      <c r="S213" s="315"/>
      <c r="T213" s="316"/>
      <c r="U213" s="317"/>
      <c r="V213" s="32">
        <v>0.25</v>
      </c>
      <c r="W213" s="313"/>
      <c r="X213" s="313"/>
      <c r="Y213" s="160">
        <f t="shared" si="113"/>
        <v>0.25</v>
      </c>
      <c r="Z213" s="159">
        <f t="shared" si="128"/>
        <v>2.5</v>
      </c>
      <c r="AA213" s="326"/>
      <c r="AB213" s="400">
        <f t="shared" si="137"/>
        <v>-30</v>
      </c>
      <c r="AC213" s="370"/>
      <c r="AD213" s="226" t="str">
        <f t="shared" si="114"/>
        <v/>
      </c>
      <c r="AE213" s="368">
        <f t="shared" si="129"/>
        <v>-27.5</v>
      </c>
      <c r="AF213" s="331"/>
      <c r="AG213" s="333"/>
      <c r="AH213" s="334"/>
      <c r="AI213" s="161">
        <f t="shared" si="130"/>
        <v>0</v>
      </c>
      <c r="AJ213" s="162">
        <f t="shared" si="115"/>
        <v>2.5</v>
      </c>
      <c r="AK213" s="163">
        <f t="shared" si="131"/>
        <v>2.5</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f t="shared" si="116"/>
        <v>3</v>
      </c>
      <c r="AX213" s="165" t="str">
        <f t="shared" si="117"/>
        <v/>
      </c>
      <c r="AY213" s="193">
        <f t="shared" si="118"/>
        <v>3</v>
      </c>
      <c r="AZ213" s="183" t="str">
        <f t="shared" si="119"/>
        <v/>
      </c>
      <c r="BA213" s="173">
        <f t="shared" si="120"/>
        <v>0.25</v>
      </c>
      <c r="BB213" s="174" t="str">
        <f t="shared" si="121"/>
        <v/>
      </c>
      <c r="BC213" s="186">
        <f t="shared" si="144"/>
        <v>0.25</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37.5" x14ac:dyDescent="0.3">
      <c r="A214" s="219"/>
      <c r="B214" s="220"/>
      <c r="C214" s="213">
        <v>203</v>
      </c>
      <c r="D214" s="643" t="s">
        <v>3560</v>
      </c>
      <c r="E214" s="19" t="s">
        <v>3505</v>
      </c>
      <c r="F214" s="34"/>
      <c r="G214" s="134">
        <v>44229</v>
      </c>
      <c r="H214" s="135"/>
      <c r="I214" s="141"/>
      <c r="J214" s="25"/>
      <c r="K214" s="145"/>
      <c r="L214" s="28"/>
      <c r="M214" s="396">
        <v>44231</v>
      </c>
      <c r="N214" s="158">
        <f t="shared" si="127"/>
        <v>3</v>
      </c>
      <c r="O214" s="315"/>
      <c r="P214" s="315"/>
      <c r="Q214" s="315"/>
      <c r="R214" s="315" t="s">
        <v>0</v>
      </c>
      <c r="S214" s="315"/>
      <c r="T214" s="316"/>
      <c r="U214" s="317"/>
      <c r="V214" s="32">
        <v>0.25</v>
      </c>
      <c r="W214" s="313"/>
      <c r="X214" s="313"/>
      <c r="Y214" s="160">
        <f t="shared" si="113"/>
        <v>0.25</v>
      </c>
      <c r="Z214" s="159">
        <f t="shared" si="128"/>
        <v>2.5</v>
      </c>
      <c r="AA214" s="326"/>
      <c r="AB214" s="400">
        <f t="shared" si="137"/>
        <v>-30</v>
      </c>
      <c r="AC214" s="370"/>
      <c r="AD214" s="226" t="str">
        <f t="shared" si="114"/>
        <v/>
      </c>
      <c r="AE214" s="368">
        <f t="shared" si="129"/>
        <v>-27.5</v>
      </c>
      <c r="AF214" s="331"/>
      <c r="AG214" s="333"/>
      <c r="AH214" s="334"/>
      <c r="AI214" s="161">
        <f t="shared" si="130"/>
        <v>0</v>
      </c>
      <c r="AJ214" s="162">
        <f t="shared" si="115"/>
        <v>2.5</v>
      </c>
      <c r="AK214" s="163">
        <f t="shared" si="131"/>
        <v>2.5</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f t="shared" si="116"/>
        <v>3</v>
      </c>
      <c r="AX214" s="165" t="str">
        <f t="shared" si="117"/>
        <v/>
      </c>
      <c r="AY214" s="193">
        <f t="shared" si="118"/>
        <v>3</v>
      </c>
      <c r="AZ214" s="183" t="str">
        <f t="shared" si="119"/>
        <v/>
      </c>
      <c r="BA214" s="173">
        <f t="shared" si="120"/>
        <v>0.25</v>
      </c>
      <c r="BB214" s="174" t="str">
        <f t="shared" si="121"/>
        <v/>
      </c>
      <c r="BC214" s="186">
        <f t="shared" si="144"/>
        <v>0.25</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37.5" x14ac:dyDescent="0.3">
      <c r="A215" s="219"/>
      <c r="B215" s="220"/>
      <c r="C215" s="213">
        <v>204</v>
      </c>
      <c r="D215" s="643" t="s">
        <v>3561</v>
      </c>
      <c r="E215" s="19" t="s">
        <v>3505</v>
      </c>
      <c r="F215" s="34"/>
      <c r="G215" s="134">
        <v>44229</v>
      </c>
      <c r="H215" s="135"/>
      <c r="I215" s="141"/>
      <c r="J215" s="25"/>
      <c r="K215" s="145"/>
      <c r="L215" s="28"/>
      <c r="M215" s="396">
        <v>44231</v>
      </c>
      <c r="N215" s="158">
        <f t="shared" si="127"/>
        <v>3</v>
      </c>
      <c r="O215" s="315"/>
      <c r="P215" s="315"/>
      <c r="Q215" s="315"/>
      <c r="R215" s="315" t="s">
        <v>0</v>
      </c>
      <c r="S215" s="315"/>
      <c r="T215" s="316"/>
      <c r="U215" s="317"/>
      <c r="V215" s="32">
        <v>0.25</v>
      </c>
      <c r="W215" s="313"/>
      <c r="X215" s="313"/>
      <c r="Y215" s="160">
        <f t="shared" si="113"/>
        <v>0.25</v>
      </c>
      <c r="Z215" s="159">
        <f t="shared" si="128"/>
        <v>2.5</v>
      </c>
      <c r="AA215" s="326"/>
      <c r="AB215" s="400">
        <f t="shared" si="137"/>
        <v>-30</v>
      </c>
      <c r="AC215" s="370"/>
      <c r="AD215" s="226" t="str">
        <f t="shared" si="114"/>
        <v/>
      </c>
      <c r="AE215" s="368">
        <f t="shared" si="129"/>
        <v>-27.5</v>
      </c>
      <c r="AF215" s="331"/>
      <c r="AG215" s="333"/>
      <c r="AH215" s="334"/>
      <c r="AI215" s="161">
        <f t="shared" si="130"/>
        <v>0</v>
      </c>
      <c r="AJ215" s="162">
        <f t="shared" si="115"/>
        <v>2.5</v>
      </c>
      <c r="AK215" s="163">
        <f t="shared" si="131"/>
        <v>2.5</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f t="shared" si="116"/>
        <v>3</v>
      </c>
      <c r="AX215" s="165" t="str">
        <f t="shared" si="117"/>
        <v/>
      </c>
      <c r="AY215" s="193">
        <f t="shared" si="118"/>
        <v>3</v>
      </c>
      <c r="AZ215" s="183" t="str">
        <f t="shared" si="119"/>
        <v/>
      </c>
      <c r="BA215" s="173">
        <f t="shared" si="120"/>
        <v>0.25</v>
      </c>
      <c r="BB215" s="174" t="str">
        <f t="shared" si="121"/>
        <v/>
      </c>
      <c r="BC215" s="186">
        <f t="shared" si="144"/>
        <v>0.25</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37.5" x14ac:dyDescent="0.3">
      <c r="A216" s="221"/>
      <c r="B216" s="222"/>
      <c r="C216" s="214">
        <v>205</v>
      </c>
      <c r="D216" s="660" t="s">
        <v>3562</v>
      </c>
      <c r="E216" s="19" t="s">
        <v>3505</v>
      </c>
      <c r="F216" s="17"/>
      <c r="G216" s="134">
        <v>44229</v>
      </c>
      <c r="H216" s="135"/>
      <c r="I216" s="141"/>
      <c r="J216" s="25"/>
      <c r="K216" s="145"/>
      <c r="L216" s="28"/>
      <c r="M216" s="396">
        <v>44231</v>
      </c>
      <c r="N216" s="158">
        <f t="shared" si="127"/>
        <v>3</v>
      </c>
      <c r="O216" s="27"/>
      <c r="P216" s="27"/>
      <c r="Q216" s="27"/>
      <c r="R216" s="27" t="s">
        <v>0</v>
      </c>
      <c r="S216" s="27"/>
      <c r="T216" s="28"/>
      <c r="U216" s="29"/>
      <c r="V216" s="32">
        <v>0.25</v>
      </c>
      <c r="W216" s="313"/>
      <c r="X216" s="313"/>
      <c r="Y216" s="160">
        <f t="shared" si="113"/>
        <v>0.25</v>
      </c>
      <c r="Z216" s="159">
        <f t="shared" si="128"/>
        <v>2.5</v>
      </c>
      <c r="AA216" s="327"/>
      <c r="AB216" s="400">
        <f t="shared" si="137"/>
        <v>-30</v>
      </c>
      <c r="AC216" s="371"/>
      <c r="AD216" s="226" t="str">
        <f t="shared" si="114"/>
        <v/>
      </c>
      <c r="AE216" s="368">
        <f t="shared" si="129"/>
        <v>-27.5</v>
      </c>
      <c r="AF216" s="339"/>
      <c r="AG216" s="338"/>
      <c r="AH216" s="336"/>
      <c r="AI216" s="161">
        <f t="shared" si="130"/>
        <v>0</v>
      </c>
      <c r="AJ216" s="162">
        <f t="shared" si="115"/>
        <v>2.5</v>
      </c>
      <c r="AK216" s="163">
        <f t="shared" si="131"/>
        <v>2.5</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f t="shared" si="116"/>
        <v>3</v>
      </c>
      <c r="AX216" s="165" t="str">
        <f t="shared" si="117"/>
        <v/>
      </c>
      <c r="AY216" s="193">
        <f t="shared" si="118"/>
        <v>3</v>
      </c>
      <c r="AZ216" s="183" t="str">
        <f t="shared" si="119"/>
        <v/>
      </c>
      <c r="BA216" s="173">
        <f t="shared" si="120"/>
        <v>0.25</v>
      </c>
      <c r="BB216" s="174" t="str">
        <f t="shared" si="121"/>
        <v/>
      </c>
      <c r="BC216" s="186">
        <f t="shared" si="144"/>
        <v>0.25</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37.5" x14ac:dyDescent="0.3">
      <c r="A217" s="221"/>
      <c r="B217" s="222"/>
      <c r="C217" s="213">
        <v>206</v>
      </c>
      <c r="D217" s="643" t="s">
        <v>3563</v>
      </c>
      <c r="E217" s="19" t="s">
        <v>3505</v>
      </c>
      <c r="F217" s="17"/>
      <c r="G217" s="134">
        <v>44229</v>
      </c>
      <c r="H217" s="135"/>
      <c r="I217" s="141"/>
      <c r="J217" s="25"/>
      <c r="K217" s="145"/>
      <c r="L217" s="28"/>
      <c r="M217" s="396">
        <v>44231</v>
      </c>
      <c r="N217" s="158">
        <f t="shared" si="127"/>
        <v>3</v>
      </c>
      <c r="O217" s="27"/>
      <c r="P217" s="27"/>
      <c r="Q217" s="27"/>
      <c r="R217" s="27" t="s">
        <v>0</v>
      </c>
      <c r="S217" s="27"/>
      <c r="T217" s="28"/>
      <c r="U217" s="29"/>
      <c r="V217" s="32">
        <v>0.25</v>
      </c>
      <c r="W217" s="318"/>
      <c r="X217" s="319"/>
      <c r="Y217" s="160">
        <f t="shared" si="113"/>
        <v>0.25</v>
      </c>
      <c r="Z217" s="159">
        <f t="shared" si="128"/>
        <v>2.5</v>
      </c>
      <c r="AA217" s="327"/>
      <c r="AB217" s="400">
        <f t="shared" si="137"/>
        <v>-30</v>
      </c>
      <c r="AC217" s="371"/>
      <c r="AD217" s="226" t="str">
        <f t="shared" si="114"/>
        <v/>
      </c>
      <c r="AE217" s="368">
        <f t="shared" si="129"/>
        <v>-27.5</v>
      </c>
      <c r="AF217" s="339"/>
      <c r="AG217" s="338"/>
      <c r="AH217" s="336"/>
      <c r="AI217" s="161">
        <f t="shared" si="130"/>
        <v>0</v>
      </c>
      <c r="AJ217" s="162">
        <f t="shared" si="115"/>
        <v>2.5</v>
      </c>
      <c r="AK217" s="163">
        <f t="shared" si="131"/>
        <v>2.5</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f t="shared" si="116"/>
        <v>3</v>
      </c>
      <c r="AX217" s="165" t="str">
        <f t="shared" si="117"/>
        <v/>
      </c>
      <c r="AY217" s="193">
        <f t="shared" si="118"/>
        <v>3</v>
      </c>
      <c r="AZ217" s="183" t="str">
        <f t="shared" si="119"/>
        <v/>
      </c>
      <c r="BA217" s="173">
        <f t="shared" si="120"/>
        <v>0.25</v>
      </c>
      <c r="BB217" s="174" t="str">
        <f t="shared" si="121"/>
        <v/>
      </c>
      <c r="BC217" s="186">
        <f t="shared" si="144"/>
        <v>0.25</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643" t="s">
        <v>3564</v>
      </c>
      <c r="E218" s="19" t="s">
        <v>3505</v>
      </c>
      <c r="F218" s="17"/>
      <c r="G218" s="134">
        <v>44229</v>
      </c>
      <c r="H218" s="135"/>
      <c r="I218" s="141"/>
      <c r="J218" s="25"/>
      <c r="K218" s="145"/>
      <c r="L218" s="28"/>
      <c r="M218" s="396">
        <v>44231</v>
      </c>
      <c r="N218" s="158">
        <f t="shared" si="127"/>
        <v>3</v>
      </c>
      <c r="O218" s="27"/>
      <c r="P218" s="27"/>
      <c r="Q218" s="27"/>
      <c r="R218" s="27" t="s">
        <v>0</v>
      </c>
      <c r="S218" s="27"/>
      <c r="T218" s="28"/>
      <c r="U218" s="29"/>
      <c r="V218" s="32">
        <v>0.25</v>
      </c>
      <c r="W218" s="318"/>
      <c r="X218" s="319"/>
      <c r="Y218" s="160">
        <f t="shared" si="113"/>
        <v>0.25</v>
      </c>
      <c r="Z218" s="159">
        <f t="shared" si="128"/>
        <v>2.5</v>
      </c>
      <c r="AA218" s="327"/>
      <c r="AB218" s="400">
        <f t="shared" si="137"/>
        <v>-30</v>
      </c>
      <c r="AC218" s="371"/>
      <c r="AD218" s="226" t="str">
        <f t="shared" si="114"/>
        <v/>
      </c>
      <c r="AE218" s="368">
        <f t="shared" si="129"/>
        <v>-27.5</v>
      </c>
      <c r="AF218" s="339"/>
      <c r="AG218" s="338"/>
      <c r="AH218" s="336"/>
      <c r="AI218" s="161">
        <f t="shared" si="130"/>
        <v>0</v>
      </c>
      <c r="AJ218" s="162">
        <f t="shared" si="115"/>
        <v>2.5</v>
      </c>
      <c r="AK218" s="163">
        <f t="shared" si="131"/>
        <v>2.5</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f t="shared" si="116"/>
        <v>3</v>
      </c>
      <c r="AX218" s="165" t="str">
        <f t="shared" si="117"/>
        <v/>
      </c>
      <c r="AY218" s="193">
        <f t="shared" si="118"/>
        <v>3</v>
      </c>
      <c r="AZ218" s="183" t="str">
        <f t="shared" si="119"/>
        <v/>
      </c>
      <c r="BA218" s="173">
        <f t="shared" si="120"/>
        <v>0.25</v>
      </c>
      <c r="BB218" s="174" t="str">
        <f t="shared" si="121"/>
        <v/>
      </c>
      <c r="BC218" s="186">
        <f t="shared" si="144"/>
        <v>0.25</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643" t="s">
        <v>3565</v>
      </c>
      <c r="E219" s="19" t="s">
        <v>3505</v>
      </c>
      <c r="F219" s="17"/>
      <c r="G219" s="134">
        <v>44229</v>
      </c>
      <c r="H219" s="135"/>
      <c r="I219" s="141"/>
      <c r="J219" s="25"/>
      <c r="K219" s="145"/>
      <c r="L219" s="28"/>
      <c r="M219" s="396">
        <v>44231</v>
      </c>
      <c r="N219" s="158">
        <f t="shared" si="127"/>
        <v>3</v>
      </c>
      <c r="O219" s="27"/>
      <c r="P219" s="27"/>
      <c r="Q219" s="27"/>
      <c r="R219" s="27" t="s">
        <v>0</v>
      </c>
      <c r="S219" s="27"/>
      <c r="T219" s="28"/>
      <c r="U219" s="29"/>
      <c r="V219" s="32">
        <v>0.25</v>
      </c>
      <c r="W219" s="318"/>
      <c r="X219" s="319"/>
      <c r="Y219" s="160">
        <f t="shared" si="113"/>
        <v>0.25</v>
      </c>
      <c r="Z219" s="159">
        <f t="shared" si="128"/>
        <v>2.5</v>
      </c>
      <c r="AA219" s="327"/>
      <c r="AB219" s="400">
        <f t="shared" si="137"/>
        <v>-30</v>
      </c>
      <c r="AC219" s="371"/>
      <c r="AD219" s="226" t="str">
        <f t="shared" si="114"/>
        <v/>
      </c>
      <c r="AE219" s="368">
        <f t="shared" si="129"/>
        <v>-27.5</v>
      </c>
      <c r="AF219" s="339"/>
      <c r="AG219" s="338"/>
      <c r="AH219" s="336"/>
      <c r="AI219" s="161">
        <f t="shared" si="130"/>
        <v>0</v>
      </c>
      <c r="AJ219" s="162">
        <f t="shared" si="115"/>
        <v>2.5</v>
      </c>
      <c r="AK219" s="163">
        <f t="shared" si="131"/>
        <v>2.5</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f t="shared" si="116"/>
        <v>3</v>
      </c>
      <c r="AX219" s="165" t="str">
        <f t="shared" si="117"/>
        <v/>
      </c>
      <c r="AY219" s="193">
        <f t="shared" si="118"/>
        <v>3</v>
      </c>
      <c r="AZ219" s="183" t="str">
        <f t="shared" si="119"/>
        <v/>
      </c>
      <c r="BA219" s="173">
        <f t="shared" si="120"/>
        <v>0.25</v>
      </c>
      <c r="BB219" s="174" t="str">
        <f t="shared" si="121"/>
        <v/>
      </c>
      <c r="BC219" s="186">
        <f t="shared" si="144"/>
        <v>0.25</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660" t="s">
        <v>3566</v>
      </c>
      <c r="E220" s="19" t="s">
        <v>3505</v>
      </c>
      <c r="F220" s="17"/>
      <c r="G220" s="134">
        <v>44229</v>
      </c>
      <c r="H220" s="135"/>
      <c r="I220" s="141"/>
      <c r="J220" s="25"/>
      <c r="K220" s="145"/>
      <c r="L220" s="28"/>
      <c r="M220" s="396">
        <v>44231</v>
      </c>
      <c r="N220" s="158">
        <f t="shared" si="127"/>
        <v>3</v>
      </c>
      <c r="O220" s="27"/>
      <c r="P220" s="27"/>
      <c r="Q220" s="27"/>
      <c r="R220" s="27" t="s">
        <v>0</v>
      </c>
      <c r="S220" s="27"/>
      <c r="T220" s="28"/>
      <c r="U220" s="29"/>
      <c r="V220" s="32">
        <v>0.25</v>
      </c>
      <c r="W220" s="318"/>
      <c r="X220" s="319"/>
      <c r="Y220" s="160">
        <f t="shared" si="113"/>
        <v>0.25</v>
      </c>
      <c r="Z220" s="159">
        <f t="shared" si="128"/>
        <v>2.5</v>
      </c>
      <c r="AA220" s="327"/>
      <c r="AB220" s="400">
        <f t="shared" si="137"/>
        <v>-30</v>
      </c>
      <c r="AC220" s="371"/>
      <c r="AD220" s="226" t="str">
        <f t="shared" si="114"/>
        <v/>
      </c>
      <c r="AE220" s="368">
        <f t="shared" si="129"/>
        <v>-27.5</v>
      </c>
      <c r="AF220" s="339"/>
      <c r="AG220" s="338"/>
      <c r="AH220" s="336"/>
      <c r="AI220" s="161">
        <f t="shared" si="130"/>
        <v>0</v>
      </c>
      <c r="AJ220" s="162">
        <f t="shared" si="115"/>
        <v>2.5</v>
      </c>
      <c r="AK220" s="163">
        <f t="shared" si="131"/>
        <v>2.5</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f t="shared" si="116"/>
        <v>3</v>
      </c>
      <c r="AX220" s="165" t="str">
        <f t="shared" si="117"/>
        <v/>
      </c>
      <c r="AY220" s="193">
        <f t="shared" si="118"/>
        <v>3</v>
      </c>
      <c r="AZ220" s="183" t="str">
        <f t="shared" si="119"/>
        <v/>
      </c>
      <c r="BA220" s="173">
        <f t="shared" si="120"/>
        <v>0.25</v>
      </c>
      <c r="BB220" s="174" t="str">
        <f t="shared" si="121"/>
        <v/>
      </c>
      <c r="BC220" s="186">
        <f t="shared" si="144"/>
        <v>0.25</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643" t="s">
        <v>3567</v>
      </c>
      <c r="E221" s="19" t="s">
        <v>3505</v>
      </c>
      <c r="F221" s="17"/>
      <c r="G221" s="134">
        <v>44229</v>
      </c>
      <c r="H221" s="137"/>
      <c r="I221" s="143"/>
      <c r="J221" s="80"/>
      <c r="K221" s="147"/>
      <c r="L221" s="30"/>
      <c r="M221" s="396">
        <v>44231</v>
      </c>
      <c r="N221" s="158">
        <f t="shared" si="127"/>
        <v>3</v>
      </c>
      <c r="O221" s="27"/>
      <c r="P221" s="27"/>
      <c r="Q221" s="27"/>
      <c r="R221" s="27" t="s">
        <v>0</v>
      </c>
      <c r="S221" s="27"/>
      <c r="T221" s="28"/>
      <c r="U221" s="29"/>
      <c r="V221" s="32">
        <v>0.25</v>
      </c>
      <c r="W221" s="318"/>
      <c r="X221" s="319"/>
      <c r="Y221" s="160">
        <f t="shared" si="113"/>
        <v>0.25</v>
      </c>
      <c r="Z221" s="159">
        <f t="shared" si="128"/>
        <v>2.5</v>
      </c>
      <c r="AA221" s="327"/>
      <c r="AB221" s="400">
        <f t="shared" si="137"/>
        <v>-30</v>
      </c>
      <c r="AC221" s="371"/>
      <c r="AD221" s="226" t="str">
        <f t="shared" si="114"/>
        <v/>
      </c>
      <c r="AE221" s="368">
        <f t="shared" si="129"/>
        <v>-27.5</v>
      </c>
      <c r="AF221" s="339"/>
      <c r="AG221" s="338"/>
      <c r="AH221" s="336"/>
      <c r="AI221" s="161">
        <f t="shared" si="130"/>
        <v>0</v>
      </c>
      <c r="AJ221" s="162">
        <f t="shared" si="115"/>
        <v>2.5</v>
      </c>
      <c r="AK221" s="163">
        <f t="shared" si="131"/>
        <v>2.5</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f t="shared" si="116"/>
        <v>3</v>
      </c>
      <c r="AX221" s="165" t="str">
        <f t="shared" si="117"/>
        <v/>
      </c>
      <c r="AY221" s="193">
        <f t="shared" si="118"/>
        <v>3</v>
      </c>
      <c r="AZ221" s="183" t="str">
        <f t="shared" si="119"/>
        <v/>
      </c>
      <c r="BA221" s="173">
        <f t="shared" si="120"/>
        <v>0.25</v>
      </c>
      <c r="BB221" s="174" t="str">
        <f t="shared" si="121"/>
        <v/>
      </c>
      <c r="BC221" s="186">
        <f t="shared" si="144"/>
        <v>0.25</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643" t="s">
        <v>3568</v>
      </c>
      <c r="E222" s="19" t="s">
        <v>3505</v>
      </c>
      <c r="F222" s="17"/>
      <c r="G222" s="134">
        <v>44229</v>
      </c>
      <c r="H222" s="135"/>
      <c r="I222" s="141"/>
      <c r="J222" s="25"/>
      <c r="K222" s="145"/>
      <c r="L222" s="28"/>
      <c r="M222" s="396">
        <v>44231</v>
      </c>
      <c r="N222" s="158">
        <f t="shared" si="127"/>
        <v>3</v>
      </c>
      <c r="O222" s="27"/>
      <c r="P222" s="27"/>
      <c r="Q222" s="27"/>
      <c r="R222" s="27" t="s">
        <v>0</v>
      </c>
      <c r="S222" s="27"/>
      <c r="T222" s="28"/>
      <c r="U222" s="29"/>
      <c r="V222" s="32">
        <v>0.25</v>
      </c>
      <c r="W222" s="318"/>
      <c r="X222" s="319"/>
      <c r="Y222" s="160">
        <f t="shared" si="113"/>
        <v>0.25</v>
      </c>
      <c r="Z222" s="159">
        <f t="shared" si="128"/>
        <v>2.5</v>
      </c>
      <c r="AA222" s="327"/>
      <c r="AB222" s="400">
        <f t="shared" si="137"/>
        <v>-30</v>
      </c>
      <c r="AC222" s="371"/>
      <c r="AD222" s="226" t="str">
        <f t="shared" si="114"/>
        <v/>
      </c>
      <c r="AE222" s="368">
        <f t="shared" si="129"/>
        <v>-27.5</v>
      </c>
      <c r="AF222" s="339"/>
      <c r="AG222" s="338"/>
      <c r="AH222" s="336"/>
      <c r="AI222" s="161">
        <f t="shared" si="130"/>
        <v>0</v>
      </c>
      <c r="AJ222" s="162">
        <f t="shared" si="115"/>
        <v>2.5</v>
      </c>
      <c r="AK222" s="163">
        <f t="shared" si="131"/>
        <v>2.5</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f t="shared" si="116"/>
        <v>3</v>
      </c>
      <c r="AX222" s="165" t="str">
        <f t="shared" si="117"/>
        <v/>
      </c>
      <c r="AY222" s="193">
        <f t="shared" si="118"/>
        <v>3</v>
      </c>
      <c r="AZ222" s="183" t="str">
        <f t="shared" si="119"/>
        <v/>
      </c>
      <c r="BA222" s="173">
        <f t="shared" si="120"/>
        <v>0.25</v>
      </c>
      <c r="BB222" s="174" t="str">
        <f t="shared" si="121"/>
        <v/>
      </c>
      <c r="BC222" s="186">
        <f t="shared" si="144"/>
        <v>0.25</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643">
        <v>66</v>
      </c>
      <c r="E223" s="19" t="s">
        <v>3505</v>
      </c>
      <c r="F223" s="17"/>
      <c r="G223" s="134">
        <v>44229</v>
      </c>
      <c r="H223" s="135"/>
      <c r="I223" s="141"/>
      <c r="J223" s="25"/>
      <c r="K223" s="145"/>
      <c r="L223" s="28"/>
      <c r="M223" s="396">
        <v>44231</v>
      </c>
      <c r="N223" s="158">
        <f t="shared" si="127"/>
        <v>3</v>
      </c>
      <c r="O223" s="27"/>
      <c r="P223" s="27"/>
      <c r="Q223" s="27"/>
      <c r="R223" s="27" t="s">
        <v>0</v>
      </c>
      <c r="S223" s="27"/>
      <c r="T223" s="28"/>
      <c r="U223" s="29"/>
      <c r="V223" s="32">
        <v>0.25</v>
      </c>
      <c r="W223" s="318"/>
      <c r="X223" s="319"/>
      <c r="Y223" s="160">
        <f t="shared" si="113"/>
        <v>0.25</v>
      </c>
      <c r="Z223" s="159">
        <f t="shared" si="128"/>
        <v>2.5</v>
      </c>
      <c r="AA223" s="327"/>
      <c r="AB223" s="400">
        <f t="shared" si="137"/>
        <v>-30</v>
      </c>
      <c r="AC223" s="371"/>
      <c r="AD223" s="226" t="str">
        <f t="shared" si="114"/>
        <v/>
      </c>
      <c r="AE223" s="368">
        <f t="shared" si="129"/>
        <v>-27.5</v>
      </c>
      <c r="AF223" s="339"/>
      <c r="AG223" s="338"/>
      <c r="AH223" s="336"/>
      <c r="AI223" s="161">
        <f t="shared" si="130"/>
        <v>0</v>
      </c>
      <c r="AJ223" s="162">
        <f t="shared" si="115"/>
        <v>2.5</v>
      </c>
      <c r="AK223" s="163">
        <f t="shared" si="131"/>
        <v>2.5</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f t="shared" si="116"/>
        <v>3</v>
      </c>
      <c r="AX223" s="165" t="str">
        <f t="shared" si="117"/>
        <v/>
      </c>
      <c r="AY223" s="193">
        <f t="shared" si="118"/>
        <v>3</v>
      </c>
      <c r="AZ223" s="183" t="str">
        <f t="shared" si="119"/>
        <v/>
      </c>
      <c r="BA223" s="173">
        <f t="shared" si="120"/>
        <v>0.25</v>
      </c>
      <c r="BB223" s="174" t="str">
        <f t="shared" si="121"/>
        <v/>
      </c>
      <c r="BC223" s="186">
        <f t="shared" si="144"/>
        <v>0.25</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37.5" x14ac:dyDescent="0.3">
      <c r="A224" s="221"/>
      <c r="B224" s="222"/>
      <c r="C224" s="214">
        <v>213</v>
      </c>
      <c r="D224" s="643" t="s">
        <v>3569</v>
      </c>
      <c r="E224" s="19" t="s">
        <v>3505</v>
      </c>
      <c r="F224" s="17"/>
      <c r="G224" s="134">
        <v>44229</v>
      </c>
      <c r="H224" s="135"/>
      <c r="I224" s="141"/>
      <c r="J224" s="25"/>
      <c r="K224" s="145"/>
      <c r="L224" s="28"/>
      <c r="M224" s="396">
        <v>44231</v>
      </c>
      <c r="N224" s="158">
        <f t="shared" si="127"/>
        <v>3</v>
      </c>
      <c r="O224" s="27"/>
      <c r="P224" s="27"/>
      <c r="Q224" s="27"/>
      <c r="R224" s="27" t="s">
        <v>0</v>
      </c>
      <c r="S224" s="27"/>
      <c r="T224" s="28"/>
      <c r="U224" s="29"/>
      <c r="V224" s="32">
        <v>0.25</v>
      </c>
      <c r="W224" s="318"/>
      <c r="X224" s="319"/>
      <c r="Y224" s="160">
        <f t="shared" si="113"/>
        <v>0.25</v>
      </c>
      <c r="Z224" s="159">
        <f t="shared" si="128"/>
        <v>2.5</v>
      </c>
      <c r="AA224" s="327"/>
      <c r="AB224" s="400">
        <f t="shared" si="137"/>
        <v>-30</v>
      </c>
      <c r="AC224" s="371"/>
      <c r="AD224" s="226" t="str">
        <f t="shared" si="114"/>
        <v/>
      </c>
      <c r="AE224" s="368">
        <f t="shared" si="129"/>
        <v>-27.5</v>
      </c>
      <c r="AF224" s="339"/>
      <c r="AG224" s="338"/>
      <c r="AH224" s="336"/>
      <c r="AI224" s="161">
        <f t="shared" si="130"/>
        <v>0</v>
      </c>
      <c r="AJ224" s="162">
        <f t="shared" si="115"/>
        <v>2.5</v>
      </c>
      <c r="AK224" s="163">
        <f t="shared" si="131"/>
        <v>2.5</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f t="shared" si="116"/>
        <v>3</v>
      </c>
      <c r="AX224" s="165" t="str">
        <f t="shared" si="117"/>
        <v/>
      </c>
      <c r="AY224" s="193">
        <f t="shared" si="118"/>
        <v>3</v>
      </c>
      <c r="AZ224" s="183" t="str">
        <f t="shared" si="119"/>
        <v/>
      </c>
      <c r="BA224" s="173">
        <f t="shared" si="120"/>
        <v>0.25</v>
      </c>
      <c r="BB224" s="174" t="str">
        <f t="shared" si="121"/>
        <v/>
      </c>
      <c r="BC224" s="186">
        <f t="shared" si="144"/>
        <v>0.25</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75" x14ac:dyDescent="0.3">
      <c r="A225" s="221"/>
      <c r="B225" s="222"/>
      <c r="C225" s="213">
        <v>214</v>
      </c>
      <c r="D225" s="647" t="s">
        <v>3556</v>
      </c>
      <c r="E225" s="16" t="s">
        <v>3541</v>
      </c>
      <c r="F225" s="17"/>
      <c r="G225" s="134">
        <v>44229</v>
      </c>
      <c r="H225" s="135">
        <v>44277</v>
      </c>
      <c r="I225" s="141"/>
      <c r="J225" s="25"/>
      <c r="K225" s="145"/>
      <c r="L225" s="28"/>
      <c r="M225" s="395">
        <v>44277</v>
      </c>
      <c r="N225" s="158">
        <f t="shared" si="127"/>
        <v>35</v>
      </c>
      <c r="O225" s="27"/>
      <c r="P225" s="27"/>
      <c r="Q225" s="27"/>
      <c r="R225" s="27" t="s">
        <v>0</v>
      </c>
      <c r="S225" s="27"/>
      <c r="T225" s="28"/>
      <c r="U225" s="29"/>
      <c r="V225" s="32">
        <v>0.25</v>
      </c>
      <c r="W225" s="318"/>
      <c r="X225" s="319"/>
      <c r="Y225" s="160">
        <f t="shared" si="113"/>
        <v>0.25</v>
      </c>
      <c r="Z225" s="159">
        <f t="shared" si="128"/>
        <v>2.5</v>
      </c>
      <c r="AA225" s="327"/>
      <c r="AB225" s="400">
        <f t="shared" si="137"/>
        <v>-30</v>
      </c>
      <c r="AC225" s="371"/>
      <c r="AD225" s="226" t="str">
        <f t="shared" si="114"/>
        <v/>
      </c>
      <c r="AE225" s="368">
        <f t="shared" si="129"/>
        <v>-27.5</v>
      </c>
      <c r="AF225" s="339"/>
      <c r="AG225" s="338"/>
      <c r="AH225" s="336"/>
      <c r="AI225" s="161">
        <f t="shared" si="130"/>
        <v>0</v>
      </c>
      <c r="AJ225" s="162">
        <f t="shared" si="115"/>
        <v>2.5</v>
      </c>
      <c r="AK225" s="163">
        <f t="shared" si="131"/>
        <v>2.5</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f t="shared" si="116"/>
        <v>35</v>
      </c>
      <c r="AX225" s="165" t="str">
        <f t="shared" si="117"/>
        <v/>
      </c>
      <c r="AY225" s="193">
        <f t="shared" si="118"/>
        <v>35</v>
      </c>
      <c r="AZ225" s="183" t="str">
        <f t="shared" si="119"/>
        <v/>
      </c>
      <c r="BA225" s="173">
        <f t="shared" si="120"/>
        <v>0.25</v>
      </c>
      <c r="BB225" s="174" t="str">
        <f t="shared" si="121"/>
        <v/>
      </c>
      <c r="BC225" s="186">
        <f t="shared" si="144"/>
        <v>0.25</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37.5" x14ac:dyDescent="0.3">
      <c r="A226" s="221"/>
      <c r="B226" s="222"/>
      <c r="C226" s="214">
        <v>215</v>
      </c>
      <c r="D226" s="647" t="s">
        <v>3557</v>
      </c>
      <c r="E226" s="16" t="s">
        <v>3541</v>
      </c>
      <c r="F226" s="17"/>
      <c r="G226" s="134">
        <v>44229</v>
      </c>
      <c r="H226" s="135">
        <v>44277</v>
      </c>
      <c r="I226" s="141"/>
      <c r="J226" s="25"/>
      <c r="K226" s="145"/>
      <c r="L226" s="28"/>
      <c r="M226" s="395">
        <v>44277</v>
      </c>
      <c r="N226" s="158">
        <f t="shared" si="127"/>
        <v>35</v>
      </c>
      <c r="O226" s="27"/>
      <c r="P226" s="27"/>
      <c r="Q226" s="27"/>
      <c r="R226" s="27" t="s">
        <v>0</v>
      </c>
      <c r="S226" s="27"/>
      <c r="T226" s="28"/>
      <c r="U226" s="29"/>
      <c r="V226" s="32">
        <v>0.25</v>
      </c>
      <c r="W226" s="318"/>
      <c r="X226" s="319"/>
      <c r="Y226" s="160">
        <f t="shared" si="113"/>
        <v>0.25</v>
      </c>
      <c r="Z226" s="159">
        <f t="shared" si="128"/>
        <v>2.5</v>
      </c>
      <c r="AA226" s="327"/>
      <c r="AB226" s="400">
        <f t="shared" si="137"/>
        <v>-30</v>
      </c>
      <c r="AC226" s="371"/>
      <c r="AD226" s="226" t="str">
        <f t="shared" si="114"/>
        <v/>
      </c>
      <c r="AE226" s="368">
        <f t="shared" si="129"/>
        <v>-27.5</v>
      </c>
      <c r="AF226" s="339"/>
      <c r="AG226" s="338"/>
      <c r="AH226" s="336"/>
      <c r="AI226" s="161">
        <f t="shared" si="130"/>
        <v>0</v>
      </c>
      <c r="AJ226" s="162">
        <f t="shared" si="115"/>
        <v>2.5</v>
      </c>
      <c r="AK226" s="163">
        <f t="shared" si="131"/>
        <v>2.5</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f t="shared" si="116"/>
        <v>35</v>
      </c>
      <c r="AX226" s="165" t="str">
        <f t="shared" si="117"/>
        <v/>
      </c>
      <c r="AY226" s="193">
        <f t="shared" si="118"/>
        <v>35</v>
      </c>
      <c r="AZ226" s="183" t="str">
        <f t="shared" si="119"/>
        <v/>
      </c>
      <c r="BA226" s="173">
        <f t="shared" si="120"/>
        <v>0.25</v>
      </c>
      <c r="BB226" s="174" t="str">
        <f t="shared" si="121"/>
        <v/>
      </c>
      <c r="BC226" s="186">
        <f t="shared" si="144"/>
        <v>0.25</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661" t="s">
        <v>3558</v>
      </c>
      <c r="E227" s="16" t="s">
        <v>3541</v>
      </c>
      <c r="F227" s="17"/>
      <c r="G227" s="134">
        <v>44229</v>
      </c>
      <c r="H227" s="135">
        <v>44277</v>
      </c>
      <c r="I227" s="141"/>
      <c r="J227" s="25"/>
      <c r="K227" s="145"/>
      <c r="L227" s="28"/>
      <c r="M227" s="395">
        <v>44277</v>
      </c>
      <c r="N227" s="158">
        <f t="shared" si="127"/>
        <v>35</v>
      </c>
      <c r="O227" s="27"/>
      <c r="P227" s="27"/>
      <c r="Q227" s="27"/>
      <c r="R227" s="27" t="s">
        <v>0</v>
      </c>
      <c r="S227" s="27"/>
      <c r="T227" s="28"/>
      <c r="U227" s="29"/>
      <c r="V227" s="32">
        <v>0.25</v>
      </c>
      <c r="W227" s="318"/>
      <c r="X227" s="319"/>
      <c r="Y227" s="160">
        <f t="shared" si="113"/>
        <v>0.25</v>
      </c>
      <c r="Z227" s="159">
        <f t="shared" si="128"/>
        <v>2.5</v>
      </c>
      <c r="AA227" s="327"/>
      <c r="AB227" s="400">
        <f t="shared" si="137"/>
        <v>-30</v>
      </c>
      <c r="AC227" s="371"/>
      <c r="AD227" s="226" t="str">
        <f t="shared" si="114"/>
        <v/>
      </c>
      <c r="AE227" s="368">
        <f t="shared" si="129"/>
        <v>-27.5</v>
      </c>
      <c r="AF227" s="339"/>
      <c r="AG227" s="338"/>
      <c r="AH227" s="336"/>
      <c r="AI227" s="161">
        <f t="shared" si="130"/>
        <v>0</v>
      </c>
      <c r="AJ227" s="162">
        <f t="shared" si="115"/>
        <v>2.5</v>
      </c>
      <c r="AK227" s="163">
        <f t="shared" si="131"/>
        <v>2.5</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f t="shared" si="116"/>
        <v>35</v>
      </c>
      <c r="AX227" s="165" t="str">
        <f t="shared" si="117"/>
        <v/>
      </c>
      <c r="AY227" s="193">
        <f t="shared" si="118"/>
        <v>35</v>
      </c>
      <c r="AZ227" s="183" t="str">
        <f t="shared" si="119"/>
        <v/>
      </c>
      <c r="BA227" s="173">
        <f t="shared" si="120"/>
        <v>0.25</v>
      </c>
      <c r="BB227" s="174" t="str">
        <f t="shared" si="121"/>
        <v/>
      </c>
      <c r="BC227" s="186">
        <f t="shared" si="144"/>
        <v>0.25</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647" t="s">
        <v>3559</v>
      </c>
      <c r="E228" s="16" t="s">
        <v>3541</v>
      </c>
      <c r="F228" s="17"/>
      <c r="G228" s="134">
        <v>44229</v>
      </c>
      <c r="H228" s="135">
        <v>44277</v>
      </c>
      <c r="I228" s="141"/>
      <c r="J228" s="25"/>
      <c r="K228" s="145"/>
      <c r="L228" s="28"/>
      <c r="M228" s="395">
        <v>44277</v>
      </c>
      <c r="N228" s="158">
        <f t="shared" si="127"/>
        <v>35</v>
      </c>
      <c r="O228" s="27"/>
      <c r="P228" s="27"/>
      <c r="Q228" s="27"/>
      <c r="R228" s="27" t="s">
        <v>0</v>
      </c>
      <c r="S228" s="27"/>
      <c r="T228" s="28"/>
      <c r="U228" s="29"/>
      <c r="V228" s="32">
        <v>0.25</v>
      </c>
      <c r="W228" s="318"/>
      <c r="X228" s="319"/>
      <c r="Y228" s="160">
        <f t="shared" si="113"/>
        <v>0.25</v>
      </c>
      <c r="Z228" s="159">
        <f t="shared" si="128"/>
        <v>2.5</v>
      </c>
      <c r="AA228" s="327"/>
      <c r="AB228" s="400">
        <f t="shared" si="137"/>
        <v>-30</v>
      </c>
      <c r="AC228" s="371"/>
      <c r="AD228" s="226" t="str">
        <f t="shared" si="114"/>
        <v/>
      </c>
      <c r="AE228" s="368">
        <f t="shared" si="129"/>
        <v>-27.5</v>
      </c>
      <c r="AF228" s="339"/>
      <c r="AG228" s="338"/>
      <c r="AH228" s="336"/>
      <c r="AI228" s="161">
        <f t="shared" si="130"/>
        <v>0</v>
      </c>
      <c r="AJ228" s="162">
        <f t="shared" si="115"/>
        <v>2.5</v>
      </c>
      <c r="AK228" s="163">
        <f t="shared" si="131"/>
        <v>2.5</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f t="shared" si="116"/>
        <v>35</v>
      </c>
      <c r="AX228" s="165" t="str">
        <f t="shared" si="117"/>
        <v/>
      </c>
      <c r="AY228" s="193">
        <f t="shared" si="118"/>
        <v>35</v>
      </c>
      <c r="AZ228" s="183" t="str">
        <f t="shared" si="119"/>
        <v/>
      </c>
      <c r="BA228" s="173">
        <f t="shared" si="120"/>
        <v>0.25</v>
      </c>
      <c r="BB228" s="174" t="str">
        <f t="shared" si="121"/>
        <v/>
      </c>
      <c r="BC228" s="186">
        <f t="shared" si="144"/>
        <v>0.25</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37.5" x14ac:dyDescent="0.3">
      <c r="A229" s="221"/>
      <c r="B229" s="222"/>
      <c r="C229" s="214">
        <v>218</v>
      </c>
      <c r="D229" s="647" t="s">
        <v>3560</v>
      </c>
      <c r="E229" s="16" t="s">
        <v>3541</v>
      </c>
      <c r="F229" s="17"/>
      <c r="G229" s="134">
        <v>44229</v>
      </c>
      <c r="H229" s="135">
        <v>44277</v>
      </c>
      <c r="I229" s="141"/>
      <c r="J229" s="25"/>
      <c r="K229" s="145"/>
      <c r="L229" s="28"/>
      <c r="M229" s="395">
        <v>44277</v>
      </c>
      <c r="N229" s="158">
        <f t="shared" si="127"/>
        <v>35</v>
      </c>
      <c r="O229" s="27"/>
      <c r="P229" s="27"/>
      <c r="Q229" s="27"/>
      <c r="R229" s="27" t="s">
        <v>0</v>
      </c>
      <c r="S229" s="27"/>
      <c r="T229" s="28"/>
      <c r="U229" s="29"/>
      <c r="V229" s="32">
        <v>0.25</v>
      </c>
      <c r="W229" s="318"/>
      <c r="X229" s="319"/>
      <c r="Y229" s="160">
        <f t="shared" si="113"/>
        <v>0.25</v>
      </c>
      <c r="Z229" s="159">
        <f t="shared" si="128"/>
        <v>2.5</v>
      </c>
      <c r="AA229" s="327"/>
      <c r="AB229" s="400">
        <f t="shared" si="137"/>
        <v>-30</v>
      </c>
      <c r="AC229" s="371"/>
      <c r="AD229" s="226" t="str">
        <f t="shared" si="114"/>
        <v/>
      </c>
      <c r="AE229" s="368">
        <f t="shared" si="129"/>
        <v>-27.5</v>
      </c>
      <c r="AF229" s="339"/>
      <c r="AG229" s="338"/>
      <c r="AH229" s="336"/>
      <c r="AI229" s="161">
        <f t="shared" si="130"/>
        <v>0</v>
      </c>
      <c r="AJ229" s="162">
        <f t="shared" si="115"/>
        <v>2.5</v>
      </c>
      <c r="AK229" s="163">
        <f t="shared" si="131"/>
        <v>2.5</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f t="shared" si="116"/>
        <v>35</v>
      </c>
      <c r="AX229" s="165" t="str">
        <f t="shared" si="117"/>
        <v/>
      </c>
      <c r="AY229" s="193">
        <f t="shared" si="118"/>
        <v>35</v>
      </c>
      <c r="AZ229" s="183" t="str">
        <f t="shared" si="119"/>
        <v/>
      </c>
      <c r="BA229" s="173">
        <f t="shared" si="120"/>
        <v>0.25</v>
      </c>
      <c r="BB229" s="174" t="str">
        <f t="shared" si="121"/>
        <v/>
      </c>
      <c r="BC229" s="186">
        <f t="shared" si="144"/>
        <v>0.25</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37.5" x14ac:dyDescent="0.3">
      <c r="A230" s="221"/>
      <c r="B230" s="222"/>
      <c r="C230" s="213">
        <v>219</v>
      </c>
      <c r="D230" s="647" t="s">
        <v>3561</v>
      </c>
      <c r="E230" s="16" t="s">
        <v>3541</v>
      </c>
      <c r="F230" s="17"/>
      <c r="G230" s="134">
        <v>44229</v>
      </c>
      <c r="H230" s="135">
        <v>44277</v>
      </c>
      <c r="I230" s="141"/>
      <c r="J230" s="25"/>
      <c r="K230" s="145"/>
      <c r="L230" s="28"/>
      <c r="M230" s="395">
        <v>44277</v>
      </c>
      <c r="N230" s="158">
        <f t="shared" si="127"/>
        <v>35</v>
      </c>
      <c r="O230" s="27"/>
      <c r="P230" s="27"/>
      <c r="Q230" s="27"/>
      <c r="R230" s="27" t="s">
        <v>0</v>
      </c>
      <c r="S230" s="27"/>
      <c r="T230" s="28"/>
      <c r="U230" s="29"/>
      <c r="V230" s="32">
        <v>0.25</v>
      </c>
      <c r="W230" s="318"/>
      <c r="X230" s="319"/>
      <c r="Y230" s="160">
        <f t="shared" si="113"/>
        <v>0.25</v>
      </c>
      <c r="Z230" s="159">
        <f t="shared" si="128"/>
        <v>2.5</v>
      </c>
      <c r="AA230" s="327"/>
      <c r="AB230" s="400">
        <f t="shared" si="137"/>
        <v>-30</v>
      </c>
      <c r="AC230" s="371"/>
      <c r="AD230" s="226" t="str">
        <f t="shared" si="114"/>
        <v/>
      </c>
      <c r="AE230" s="368">
        <f t="shared" si="129"/>
        <v>-27.5</v>
      </c>
      <c r="AF230" s="339"/>
      <c r="AG230" s="338"/>
      <c r="AH230" s="336"/>
      <c r="AI230" s="161">
        <f t="shared" si="130"/>
        <v>0</v>
      </c>
      <c r="AJ230" s="162">
        <f t="shared" si="115"/>
        <v>2.5</v>
      </c>
      <c r="AK230" s="163">
        <f t="shared" si="131"/>
        <v>2.5</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f t="shared" si="116"/>
        <v>35</v>
      </c>
      <c r="AX230" s="165" t="str">
        <f t="shared" si="117"/>
        <v/>
      </c>
      <c r="AY230" s="193">
        <f t="shared" si="118"/>
        <v>35</v>
      </c>
      <c r="AZ230" s="183" t="str">
        <f t="shared" si="119"/>
        <v/>
      </c>
      <c r="BA230" s="173">
        <f t="shared" si="120"/>
        <v>0.25</v>
      </c>
      <c r="BB230" s="174" t="str">
        <f t="shared" si="121"/>
        <v/>
      </c>
      <c r="BC230" s="186">
        <f t="shared" si="144"/>
        <v>0.25</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37.5" x14ac:dyDescent="0.3">
      <c r="A231" s="221"/>
      <c r="B231" s="222"/>
      <c r="C231" s="214">
        <v>220</v>
      </c>
      <c r="D231" s="661" t="s">
        <v>3562</v>
      </c>
      <c r="E231" s="16" t="s">
        <v>3541</v>
      </c>
      <c r="F231" s="17"/>
      <c r="G231" s="134">
        <v>44229</v>
      </c>
      <c r="H231" s="135">
        <v>44277</v>
      </c>
      <c r="I231" s="141"/>
      <c r="J231" s="25"/>
      <c r="K231" s="145"/>
      <c r="L231" s="28"/>
      <c r="M231" s="395">
        <v>44277</v>
      </c>
      <c r="N231" s="158">
        <f t="shared" si="127"/>
        <v>35</v>
      </c>
      <c r="O231" s="27"/>
      <c r="P231" s="27"/>
      <c r="Q231" s="27"/>
      <c r="R231" s="27" t="s">
        <v>0</v>
      </c>
      <c r="S231" s="27"/>
      <c r="T231" s="28"/>
      <c r="U231" s="29"/>
      <c r="V231" s="32">
        <v>0.25</v>
      </c>
      <c r="W231" s="318"/>
      <c r="X231" s="319"/>
      <c r="Y231" s="160">
        <f t="shared" si="113"/>
        <v>0.25</v>
      </c>
      <c r="Z231" s="159">
        <f t="shared" si="128"/>
        <v>2.5</v>
      </c>
      <c r="AA231" s="327"/>
      <c r="AB231" s="400">
        <f t="shared" si="137"/>
        <v>-30</v>
      </c>
      <c r="AC231" s="371"/>
      <c r="AD231" s="226" t="str">
        <f t="shared" si="114"/>
        <v/>
      </c>
      <c r="AE231" s="368">
        <f t="shared" si="129"/>
        <v>-27.5</v>
      </c>
      <c r="AF231" s="339"/>
      <c r="AG231" s="338"/>
      <c r="AH231" s="336"/>
      <c r="AI231" s="161">
        <f t="shared" si="130"/>
        <v>0</v>
      </c>
      <c r="AJ231" s="162">
        <f t="shared" si="115"/>
        <v>2.5</v>
      </c>
      <c r="AK231" s="163">
        <f t="shared" si="131"/>
        <v>2.5</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f t="shared" si="116"/>
        <v>35</v>
      </c>
      <c r="AX231" s="165" t="str">
        <f t="shared" si="117"/>
        <v/>
      </c>
      <c r="AY231" s="193">
        <f t="shared" si="118"/>
        <v>35</v>
      </c>
      <c r="AZ231" s="183" t="str">
        <f t="shared" si="119"/>
        <v/>
      </c>
      <c r="BA231" s="173">
        <f t="shared" si="120"/>
        <v>0.25</v>
      </c>
      <c r="BB231" s="174" t="str">
        <f t="shared" si="121"/>
        <v/>
      </c>
      <c r="BC231" s="186">
        <f t="shared" si="144"/>
        <v>0.25</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37.5" x14ac:dyDescent="0.3">
      <c r="A232" s="221"/>
      <c r="B232" s="222"/>
      <c r="C232" s="213">
        <v>221</v>
      </c>
      <c r="D232" s="647" t="s">
        <v>3563</v>
      </c>
      <c r="E232" s="16" t="s">
        <v>3541</v>
      </c>
      <c r="F232" s="17"/>
      <c r="G232" s="134">
        <v>44229</v>
      </c>
      <c r="H232" s="135">
        <v>44277</v>
      </c>
      <c r="I232" s="141"/>
      <c r="J232" s="25"/>
      <c r="K232" s="145"/>
      <c r="L232" s="28"/>
      <c r="M232" s="395">
        <v>44277</v>
      </c>
      <c r="N232" s="158">
        <f t="shared" si="127"/>
        <v>35</v>
      </c>
      <c r="O232" s="27"/>
      <c r="P232" s="27"/>
      <c r="Q232" s="27"/>
      <c r="R232" s="27" t="s">
        <v>0</v>
      </c>
      <c r="S232" s="27"/>
      <c r="T232" s="28"/>
      <c r="U232" s="29"/>
      <c r="V232" s="32">
        <v>0.25</v>
      </c>
      <c r="W232" s="318"/>
      <c r="X232" s="319"/>
      <c r="Y232" s="160">
        <f t="shared" si="113"/>
        <v>0.25</v>
      </c>
      <c r="Z232" s="159">
        <f t="shared" si="128"/>
        <v>2.5</v>
      </c>
      <c r="AA232" s="327"/>
      <c r="AB232" s="400">
        <f t="shared" si="137"/>
        <v>-30</v>
      </c>
      <c r="AC232" s="371"/>
      <c r="AD232" s="226" t="str">
        <f t="shared" si="114"/>
        <v/>
      </c>
      <c r="AE232" s="368">
        <f t="shared" si="129"/>
        <v>-27.5</v>
      </c>
      <c r="AF232" s="339"/>
      <c r="AG232" s="338"/>
      <c r="AH232" s="336"/>
      <c r="AI232" s="161">
        <f t="shared" si="130"/>
        <v>0</v>
      </c>
      <c r="AJ232" s="162">
        <f t="shared" si="115"/>
        <v>2.5</v>
      </c>
      <c r="AK232" s="163">
        <f t="shared" si="131"/>
        <v>2.5</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f t="shared" si="116"/>
        <v>35</v>
      </c>
      <c r="AX232" s="165" t="str">
        <f t="shared" si="117"/>
        <v/>
      </c>
      <c r="AY232" s="193">
        <f t="shared" si="118"/>
        <v>35</v>
      </c>
      <c r="AZ232" s="183" t="str">
        <f t="shared" si="119"/>
        <v/>
      </c>
      <c r="BA232" s="173">
        <f t="shared" si="120"/>
        <v>0.25</v>
      </c>
      <c r="BB232" s="174" t="str">
        <f t="shared" si="121"/>
        <v/>
      </c>
      <c r="BC232" s="186">
        <f t="shared" si="144"/>
        <v>0.25</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647" t="s">
        <v>3564</v>
      </c>
      <c r="E233" s="16" t="s">
        <v>3541</v>
      </c>
      <c r="F233" s="17"/>
      <c r="G233" s="134">
        <v>44229</v>
      </c>
      <c r="H233" s="135">
        <v>44277</v>
      </c>
      <c r="I233" s="141"/>
      <c r="J233" s="25"/>
      <c r="K233" s="145"/>
      <c r="L233" s="28"/>
      <c r="M233" s="395">
        <v>44277</v>
      </c>
      <c r="N233" s="158">
        <f t="shared" si="127"/>
        <v>35</v>
      </c>
      <c r="O233" s="27"/>
      <c r="P233" s="27"/>
      <c r="Q233" s="27"/>
      <c r="R233" s="27" t="s">
        <v>0</v>
      </c>
      <c r="S233" s="27"/>
      <c r="T233" s="28"/>
      <c r="U233" s="29"/>
      <c r="V233" s="32">
        <v>0.25</v>
      </c>
      <c r="W233" s="318"/>
      <c r="X233" s="319"/>
      <c r="Y233" s="160">
        <f t="shared" si="113"/>
        <v>0.25</v>
      </c>
      <c r="Z233" s="159">
        <f t="shared" si="128"/>
        <v>2.5</v>
      </c>
      <c r="AA233" s="327"/>
      <c r="AB233" s="400">
        <f t="shared" si="137"/>
        <v>-30</v>
      </c>
      <c r="AC233" s="371"/>
      <c r="AD233" s="226" t="str">
        <f t="shared" si="114"/>
        <v/>
      </c>
      <c r="AE233" s="368">
        <f t="shared" si="129"/>
        <v>-27.5</v>
      </c>
      <c r="AF233" s="339"/>
      <c r="AG233" s="338"/>
      <c r="AH233" s="336"/>
      <c r="AI233" s="161">
        <f t="shared" si="130"/>
        <v>0</v>
      </c>
      <c r="AJ233" s="162">
        <f t="shared" si="115"/>
        <v>2.5</v>
      </c>
      <c r="AK233" s="163">
        <f t="shared" si="131"/>
        <v>2.5</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f t="shared" si="116"/>
        <v>35</v>
      </c>
      <c r="AX233" s="165" t="str">
        <f t="shared" si="117"/>
        <v/>
      </c>
      <c r="AY233" s="193">
        <f t="shared" si="118"/>
        <v>35</v>
      </c>
      <c r="AZ233" s="183" t="str">
        <f t="shared" si="119"/>
        <v/>
      </c>
      <c r="BA233" s="173">
        <f t="shared" si="120"/>
        <v>0.25</v>
      </c>
      <c r="BB233" s="174" t="str">
        <f t="shared" si="121"/>
        <v/>
      </c>
      <c r="BC233" s="186">
        <f t="shared" si="144"/>
        <v>0.25</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647" t="s">
        <v>3565</v>
      </c>
      <c r="E234" s="16" t="s">
        <v>3541</v>
      </c>
      <c r="F234" s="17"/>
      <c r="G234" s="134">
        <v>44229</v>
      </c>
      <c r="H234" s="135">
        <v>44277</v>
      </c>
      <c r="I234" s="141"/>
      <c r="J234" s="25"/>
      <c r="K234" s="145"/>
      <c r="L234" s="28"/>
      <c r="M234" s="395">
        <v>44277</v>
      </c>
      <c r="N234" s="158">
        <f t="shared" si="127"/>
        <v>35</v>
      </c>
      <c r="O234" s="27"/>
      <c r="P234" s="27"/>
      <c r="Q234" s="27"/>
      <c r="R234" s="27" t="s">
        <v>0</v>
      </c>
      <c r="S234" s="27"/>
      <c r="T234" s="28"/>
      <c r="U234" s="29"/>
      <c r="V234" s="32">
        <v>0.25</v>
      </c>
      <c r="W234" s="318"/>
      <c r="X234" s="319"/>
      <c r="Y234" s="160">
        <f t="shared" si="113"/>
        <v>0.25</v>
      </c>
      <c r="Z234" s="159">
        <f t="shared" si="128"/>
        <v>2.5</v>
      </c>
      <c r="AA234" s="327"/>
      <c r="AB234" s="400">
        <f t="shared" si="137"/>
        <v>-30</v>
      </c>
      <c r="AC234" s="371"/>
      <c r="AD234" s="226" t="str">
        <f t="shared" si="114"/>
        <v/>
      </c>
      <c r="AE234" s="368">
        <f t="shared" si="129"/>
        <v>-27.5</v>
      </c>
      <c r="AF234" s="339"/>
      <c r="AG234" s="338"/>
      <c r="AH234" s="336"/>
      <c r="AI234" s="161">
        <f t="shared" si="130"/>
        <v>0</v>
      </c>
      <c r="AJ234" s="162">
        <f t="shared" si="115"/>
        <v>2.5</v>
      </c>
      <c r="AK234" s="163">
        <f t="shared" si="131"/>
        <v>2.5</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f t="shared" si="116"/>
        <v>35</v>
      </c>
      <c r="AX234" s="165" t="str">
        <f t="shared" si="117"/>
        <v/>
      </c>
      <c r="AY234" s="193">
        <f t="shared" si="118"/>
        <v>35</v>
      </c>
      <c r="AZ234" s="183" t="str">
        <f t="shared" si="119"/>
        <v/>
      </c>
      <c r="BA234" s="173">
        <f t="shared" si="120"/>
        <v>0.25</v>
      </c>
      <c r="BB234" s="174" t="str">
        <f t="shared" si="121"/>
        <v/>
      </c>
      <c r="BC234" s="186">
        <f t="shared" si="144"/>
        <v>0.25</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661" t="s">
        <v>3566</v>
      </c>
      <c r="E235" s="16" t="s">
        <v>3541</v>
      </c>
      <c r="F235" s="17"/>
      <c r="G235" s="134">
        <v>44229</v>
      </c>
      <c r="H235" s="135">
        <v>44277</v>
      </c>
      <c r="I235" s="141"/>
      <c r="J235" s="25"/>
      <c r="K235" s="145"/>
      <c r="L235" s="28"/>
      <c r="M235" s="395">
        <v>44277</v>
      </c>
      <c r="N235" s="158">
        <f t="shared" si="127"/>
        <v>35</v>
      </c>
      <c r="O235" s="27"/>
      <c r="P235" s="27"/>
      <c r="Q235" s="27"/>
      <c r="R235" s="27" t="s">
        <v>0</v>
      </c>
      <c r="S235" s="27"/>
      <c r="T235" s="28"/>
      <c r="U235" s="29"/>
      <c r="V235" s="32">
        <v>0.25</v>
      </c>
      <c r="W235" s="318"/>
      <c r="X235" s="319"/>
      <c r="Y235" s="160">
        <f t="shared" si="113"/>
        <v>0.25</v>
      </c>
      <c r="Z235" s="159">
        <f t="shared" si="128"/>
        <v>2.5</v>
      </c>
      <c r="AA235" s="327"/>
      <c r="AB235" s="400">
        <f t="shared" si="137"/>
        <v>-30</v>
      </c>
      <c r="AC235" s="371"/>
      <c r="AD235" s="226" t="str">
        <f t="shared" si="114"/>
        <v/>
      </c>
      <c r="AE235" s="368">
        <f t="shared" si="129"/>
        <v>-27.5</v>
      </c>
      <c r="AF235" s="339"/>
      <c r="AG235" s="338"/>
      <c r="AH235" s="336"/>
      <c r="AI235" s="161">
        <f t="shared" si="130"/>
        <v>0</v>
      </c>
      <c r="AJ235" s="162">
        <f t="shared" si="115"/>
        <v>2.5</v>
      </c>
      <c r="AK235" s="163">
        <f t="shared" si="131"/>
        <v>2.5</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f t="shared" si="116"/>
        <v>35</v>
      </c>
      <c r="AX235" s="165" t="str">
        <f t="shared" si="117"/>
        <v/>
      </c>
      <c r="AY235" s="193">
        <f t="shared" si="118"/>
        <v>35</v>
      </c>
      <c r="AZ235" s="183" t="str">
        <f t="shared" si="119"/>
        <v/>
      </c>
      <c r="BA235" s="173">
        <f t="shared" si="120"/>
        <v>0.25</v>
      </c>
      <c r="BB235" s="174" t="str">
        <f t="shared" si="121"/>
        <v/>
      </c>
      <c r="BC235" s="186">
        <f t="shared" si="144"/>
        <v>0.25</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647" t="s">
        <v>3567</v>
      </c>
      <c r="E236" s="16" t="s">
        <v>3541</v>
      </c>
      <c r="F236" s="17"/>
      <c r="G236" s="134">
        <v>44229</v>
      </c>
      <c r="H236" s="135">
        <v>44277</v>
      </c>
      <c r="I236" s="141"/>
      <c r="J236" s="25"/>
      <c r="K236" s="145"/>
      <c r="L236" s="28"/>
      <c r="M236" s="395">
        <v>44277</v>
      </c>
      <c r="N236" s="158">
        <f t="shared" si="127"/>
        <v>35</v>
      </c>
      <c r="O236" s="27"/>
      <c r="P236" s="27"/>
      <c r="Q236" s="27"/>
      <c r="R236" s="27" t="s">
        <v>0</v>
      </c>
      <c r="S236" s="27"/>
      <c r="T236" s="28"/>
      <c r="U236" s="29"/>
      <c r="V236" s="32">
        <v>0.25</v>
      </c>
      <c r="W236" s="318"/>
      <c r="X236" s="319"/>
      <c r="Y236" s="160">
        <f t="shared" si="113"/>
        <v>0.25</v>
      </c>
      <c r="Z236" s="159">
        <f t="shared" si="128"/>
        <v>2.5</v>
      </c>
      <c r="AA236" s="327"/>
      <c r="AB236" s="400">
        <f t="shared" si="137"/>
        <v>-30</v>
      </c>
      <c r="AC236" s="371"/>
      <c r="AD236" s="226" t="str">
        <f t="shared" si="114"/>
        <v/>
      </c>
      <c r="AE236" s="368">
        <f t="shared" si="129"/>
        <v>-27.5</v>
      </c>
      <c r="AF236" s="339"/>
      <c r="AG236" s="338"/>
      <c r="AH236" s="336"/>
      <c r="AI236" s="161">
        <f t="shared" si="130"/>
        <v>0</v>
      </c>
      <c r="AJ236" s="162">
        <f t="shared" si="115"/>
        <v>2.5</v>
      </c>
      <c r="AK236" s="163">
        <f t="shared" si="131"/>
        <v>2.5</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f t="shared" si="116"/>
        <v>35</v>
      </c>
      <c r="AX236" s="165" t="str">
        <f t="shared" si="117"/>
        <v/>
      </c>
      <c r="AY236" s="193">
        <f t="shared" si="118"/>
        <v>35</v>
      </c>
      <c r="AZ236" s="183" t="str">
        <f t="shared" si="119"/>
        <v/>
      </c>
      <c r="BA236" s="173">
        <f t="shared" si="120"/>
        <v>0.25</v>
      </c>
      <c r="BB236" s="174" t="str">
        <f t="shared" si="121"/>
        <v/>
      </c>
      <c r="BC236" s="186">
        <f t="shared" si="144"/>
        <v>0.25</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647" t="s">
        <v>3568</v>
      </c>
      <c r="E237" s="16" t="s">
        <v>3541</v>
      </c>
      <c r="F237" s="17"/>
      <c r="G237" s="134">
        <v>44229</v>
      </c>
      <c r="H237" s="135">
        <v>44277</v>
      </c>
      <c r="I237" s="141"/>
      <c r="J237" s="25"/>
      <c r="K237" s="145"/>
      <c r="L237" s="28"/>
      <c r="M237" s="395">
        <v>44277</v>
      </c>
      <c r="N237" s="158">
        <f t="shared" si="127"/>
        <v>35</v>
      </c>
      <c r="O237" s="27"/>
      <c r="P237" s="27"/>
      <c r="Q237" s="27"/>
      <c r="R237" s="27" t="s">
        <v>0</v>
      </c>
      <c r="S237" s="27"/>
      <c r="T237" s="28"/>
      <c r="U237" s="29"/>
      <c r="V237" s="32">
        <v>0.25</v>
      </c>
      <c r="W237" s="318"/>
      <c r="X237" s="319"/>
      <c r="Y237" s="160">
        <f t="shared" si="113"/>
        <v>0.25</v>
      </c>
      <c r="Z237" s="159">
        <f t="shared" si="128"/>
        <v>2.5</v>
      </c>
      <c r="AA237" s="327"/>
      <c r="AB237" s="400">
        <f t="shared" si="137"/>
        <v>-30</v>
      </c>
      <c r="AC237" s="371"/>
      <c r="AD237" s="226" t="str">
        <f t="shared" si="114"/>
        <v/>
      </c>
      <c r="AE237" s="368">
        <f t="shared" si="129"/>
        <v>-27.5</v>
      </c>
      <c r="AF237" s="339"/>
      <c r="AG237" s="338"/>
      <c r="AH237" s="336"/>
      <c r="AI237" s="161">
        <f t="shared" si="130"/>
        <v>0</v>
      </c>
      <c r="AJ237" s="162">
        <f t="shared" si="115"/>
        <v>2.5</v>
      </c>
      <c r="AK237" s="163">
        <f t="shared" si="131"/>
        <v>2.5</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f t="shared" si="116"/>
        <v>35</v>
      </c>
      <c r="AX237" s="165" t="str">
        <f t="shared" si="117"/>
        <v/>
      </c>
      <c r="AY237" s="193">
        <f t="shared" si="118"/>
        <v>35</v>
      </c>
      <c r="AZ237" s="183" t="str">
        <f t="shared" si="119"/>
        <v/>
      </c>
      <c r="BA237" s="173">
        <f t="shared" si="120"/>
        <v>0.25</v>
      </c>
      <c r="BB237" s="174" t="str">
        <f t="shared" si="121"/>
        <v/>
      </c>
      <c r="BC237" s="186">
        <f t="shared" si="144"/>
        <v>0.25</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647">
        <v>66</v>
      </c>
      <c r="E238" s="16" t="s">
        <v>3541</v>
      </c>
      <c r="F238" s="17"/>
      <c r="G238" s="134">
        <v>44229</v>
      </c>
      <c r="H238" s="135">
        <v>44277</v>
      </c>
      <c r="I238" s="141"/>
      <c r="J238" s="25"/>
      <c r="K238" s="145"/>
      <c r="L238" s="28"/>
      <c r="M238" s="395">
        <v>44277</v>
      </c>
      <c r="N238" s="158">
        <f t="shared" si="127"/>
        <v>35</v>
      </c>
      <c r="O238" s="27"/>
      <c r="P238" s="27"/>
      <c r="Q238" s="27"/>
      <c r="R238" s="27" t="s">
        <v>0</v>
      </c>
      <c r="S238" s="27"/>
      <c r="T238" s="28"/>
      <c r="U238" s="29"/>
      <c r="V238" s="32">
        <v>0.25</v>
      </c>
      <c r="W238" s="318"/>
      <c r="X238" s="319"/>
      <c r="Y238" s="160">
        <f t="shared" si="113"/>
        <v>0.25</v>
      </c>
      <c r="Z238" s="159">
        <f t="shared" si="128"/>
        <v>2.5</v>
      </c>
      <c r="AA238" s="327"/>
      <c r="AB238" s="400">
        <f t="shared" si="137"/>
        <v>-30</v>
      </c>
      <c r="AC238" s="371"/>
      <c r="AD238" s="226" t="str">
        <f t="shared" si="114"/>
        <v/>
      </c>
      <c r="AE238" s="368">
        <f t="shared" si="129"/>
        <v>-27.5</v>
      </c>
      <c r="AF238" s="339"/>
      <c r="AG238" s="338"/>
      <c r="AH238" s="336"/>
      <c r="AI238" s="161">
        <f t="shared" si="130"/>
        <v>0</v>
      </c>
      <c r="AJ238" s="162">
        <f t="shared" si="115"/>
        <v>2.5</v>
      </c>
      <c r="AK238" s="163">
        <f t="shared" si="131"/>
        <v>2.5</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f t="shared" si="116"/>
        <v>35</v>
      </c>
      <c r="AX238" s="165" t="str">
        <f t="shared" si="117"/>
        <v/>
      </c>
      <c r="AY238" s="193">
        <f t="shared" si="118"/>
        <v>35</v>
      </c>
      <c r="AZ238" s="183" t="str">
        <f t="shared" si="119"/>
        <v/>
      </c>
      <c r="BA238" s="173">
        <f t="shared" si="120"/>
        <v>0.25</v>
      </c>
      <c r="BB238" s="174" t="str">
        <f t="shared" si="121"/>
        <v/>
      </c>
      <c r="BC238" s="186">
        <f t="shared" si="144"/>
        <v>0.25</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37.5" x14ac:dyDescent="0.3">
      <c r="A239" s="221"/>
      <c r="B239" s="222"/>
      <c r="C239" s="214">
        <v>228</v>
      </c>
      <c r="D239" s="647" t="s">
        <v>3569</v>
      </c>
      <c r="E239" s="16" t="s">
        <v>3541</v>
      </c>
      <c r="F239" s="17"/>
      <c r="G239" s="134">
        <v>44229</v>
      </c>
      <c r="H239" s="135">
        <v>44277</v>
      </c>
      <c r="I239" s="141"/>
      <c r="J239" s="25"/>
      <c r="K239" s="145"/>
      <c r="L239" s="28"/>
      <c r="M239" s="395">
        <v>44277</v>
      </c>
      <c r="N239" s="158">
        <f t="shared" si="127"/>
        <v>35</v>
      </c>
      <c r="O239" s="27"/>
      <c r="P239" s="27"/>
      <c r="Q239" s="27"/>
      <c r="R239" s="27" t="s">
        <v>0</v>
      </c>
      <c r="S239" s="27"/>
      <c r="T239" s="28"/>
      <c r="U239" s="29"/>
      <c r="V239" s="32">
        <v>0.25</v>
      </c>
      <c r="W239" s="318"/>
      <c r="X239" s="319"/>
      <c r="Y239" s="160">
        <f t="shared" si="113"/>
        <v>0.25</v>
      </c>
      <c r="Z239" s="159">
        <f t="shared" si="128"/>
        <v>2.5</v>
      </c>
      <c r="AA239" s="327"/>
      <c r="AB239" s="400">
        <f t="shared" si="137"/>
        <v>-30</v>
      </c>
      <c r="AC239" s="371"/>
      <c r="AD239" s="226" t="str">
        <f t="shared" si="114"/>
        <v/>
      </c>
      <c r="AE239" s="368">
        <f t="shared" si="129"/>
        <v>-27.5</v>
      </c>
      <c r="AF239" s="339"/>
      <c r="AG239" s="338"/>
      <c r="AH239" s="336"/>
      <c r="AI239" s="161">
        <f t="shared" si="130"/>
        <v>0</v>
      </c>
      <c r="AJ239" s="162">
        <f t="shared" si="115"/>
        <v>2.5</v>
      </c>
      <c r="AK239" s="163">
        <f t="shared" si="131"/>
        <v>2.5</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f t="shared" si="116"/>
        <v>35</v>
      </c>
      <c r="AX239" s="165" t="str">
        <f t="shared" si="117"/>
        <v/>
      </c>
      <c r="AY239" s="193">
        <f t="shared" si="118"/>
        <v>35</v>
      </c>
      <c r="AZ239" s="183" t="str">
        <f t="shared" si="119"/>
        <v/>
      </c>
      <c r="BA239" s="173">
        <f t="shared" si="120"/>
        <v>0.25</v>
      </c>
      <c r="BB239" s="174" t="str">
        <f t="shared" si="121"/>
        <v/>
      </c>
      <c r="BC239" s="186">
        <f t="shared" si="144"/>
        <v>0.25</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37.5" x14ac:dyDescent="0.3">
      <c r="A240" s="221"/>
      <c r="B240" s="222"/>
      <c r="C240" s="213">
        <v>229</v>
      </c>
      <c r="D240" s="640" t="s">
        <v>3570</v>
      </c>
      <c r="E240" s="16" t="s">
        <v>46</v>
      </c>
      <c r="F240" s="17"/>
      <c r="G240" s="134">
        <v>44228</v>
      </c>
      <c r="H240" s="135">
        <v>44236</v>
      </c>
      <c r="I240" s="141" t="s">
        <v>0</v>
      </c>
      <c r="J240" s="25"/>
      <c r="K240" s="145"/>
      <c r="L240" s="28"/>
      <c r="M240" s="395">
        <v>44236</v>
      </c>
      <c r="N240" s="158">
        <f t="shared" si="127"/>
        <v>7</v>
      </c>
      <c r="O240" s="27" t="s">
        <v>0</v>
      </c>
      <c r="P240" s="27"/>
      <c r="Q240" s="27"/>
      <c r="R240" s="27"/>
      <c r="S240" s="27"/>
      <c r="T240" s="28"/>
      <c r="U240" s="29"/>
      <c r="V240" s="32">
        <v>0.25</v>
      </c>
      <c r="W240" s="318">
        <v>0.25</v>
      </c>
      <c r="X240" s="319"/>
      <c r="Y240" s="160">
        <f t="shared" si="113"/>
        <v>0.5</v>
      </c>
      <c r="Z240" s="159">
        <f t="shared" si="128"/>
        <v>7.5</v>
      </c>
      <c r="AA240" s="327"/>
      <c r="AB240" s="400">
        <f t="shared" si="137"/>
        <v>-30</v>
      </c>
      <c r="AC240" s="371"/>
      <c r="AD240" s="226" t="str">
        <f t="shared" si="114"/>
        <v/>
      </c>
      <c r="AE240" s="368">
        <f t="shared" si="129"/>
        <v>-22.5</v>
      </c>
      <c r="AF240" s="339"/>
      <c r="AG240" s="338"/>
      <c r="AH240" s="336"/>
      <c r="AI240" s="161">
        <f t="shared" si="130"/>
        <v>0</v>
      </c>
      <c r="AJ240" s="162">
        <f t="shared" si="115"/>
        <v>7.5</v>
      </c>
      <c r="AK240" s="163">
        <f t="shared" si="131"/>
        <v>7.5</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f t="shared" si="116"/>
        <v>7</v>
      </c>
      <c r="AX240" s="165" t="str">
        <f t="shared" si="117"/>
        <v/>
      </c>
      <c r="AY240" s="193">
        <f t="shared" si="118"/>
        <v>7</v>
      </c>
      <c r="AZ240" s="183" t="str">
        <f t="shared" si="119"/>
        <v/>
      </c>
      <c r="BA240" s="173">
        <f t="shared" si="120"/>
        <v>0.25</v>
      </c>
      <c r="BB240" s="174" t="str">
        <f t="shared" si="121"/>
        <v/>
      </c>
      <c r="BC240" s="186">
        <f t="shared" si="144"/>
        <v>0.25</v>
      </c>
      <c r="BD240" s="174" t="str">
        <f t="shared" si="122"/>
        <v/>
      </c>
      <c r="BE240" s="201">
        <f t="shared" si="123"/>
        <v>0.25</v>
      </c>
      <c r="BF240" s="174" t="str">
        <f t="shared" si="124"/>
        <v/>
      </c>
      <c r="BG240" s="186">
        <f t="shared" si="125"/>
        <v>0.25</v>
      </c>
      <c r="BH240" s="175" t="str">
        <f t="shared" si="126"/>
        <v/>
      </c>
      <c r="BI240" s="632"/>
      <c r="BQ240" s="57" t="s">
        <v>1886</v>
      </c>
      <c r="BV240" s="57" t="s">
        <v>1887</v>
      </c>
      <c r="BW240" s="57"/>
      <c r="BY240" s="57" t="s">
        <v>1888</v>
      </c>
      <c r="CA240" s="57" t="s">
        <v>1872</v>
      </c>
      <c r="CC240" s="57" t="s">
        <v>1889</v>
      </c>
    </row>
    <row r="241" spans="1:81" ht="37.5" x14ac:dyDescent="0.3">
      <c r="A241" s="221"/>
      <c r="B241" s="222"/>
      <c r="C241" s="214">
        <v>230</v>
      </c>
      <c r="D241" s="643" t="s">
        <v>3570</v>
      </c>
      <c r="E241" s="16" t="s">
        <v>3505</v>
      </c>
      <c r="F241" s="17"/>
      <c r="G241" s="134">
        <v>44228</v>
      </c>
      <c r="H241" s="135">
        <v>44236</v>
      </c>
      <c r="I241" s="141" t="s">
        <v>0</v>
      </c>
      <c r="J241" s="25"/>
      <c r="K241" s="145"/>
      <c r="L241" s="28"/>
      <c r="M241" s="395">
        <v>44236</v>
      </c>
      <c r="N241" s="158">
        <f t="shared" si="127"/>
        <v>7</v>
      </c>
      <c r="O241" s="27"/>
      <c r="P241" s="27"/>
      <c r="Q241" s="27"/>
      <c r="R241" s="27" t="s">
        <v>0</v>
      </c>
      <c r="S241" s="27"/>
      <c r="T241" s="28"/>
      <c r="U241" s="29"/>
      <c r="V241" s="32">
        <v>0.25</v>
      </c>
      <c r="W241" s="318"/>
      <c r="X241" s="319"/>
      <c r="Y241" s="160">
        <f t="shared" si="113"/>
        <v>0.25</v>
      </c>
      <c r="Z241" s="159">
        <f t="shared" si="128"/>
        <v>2.5</v>
      </c>
      <c r="AA241" s="327"/>
      <c r="AB241" s="400">
        <f t="shared" si="137"/>
        <v>-30</v>
      </c>
      <c r="AC241" s="371"/>
      <c r="AD241" s="226" t="str">
        <f t="shared" si="114"/>
        <v/>
      </c>
      <c r="AE241" s="368">
        <f t="shared" si="129"/>
        <v>-27.5</v>
      </c>
      <c r="AF241" s="339"/>
      <c r="AG241" s="338"/>
      <c r="AH241" s="336"/>
      <c r="AI241" s="161">
        <f t="shared" si="130"/>
        <v>0</v>
      </c>
      <c r="AJ241" s="162">
        <f t="shared" si="115"/>
        <v>2.5</v>
      </c>
      <c r="AK241" s="163">
        <f t="shared" si="131"/>
        <v>2.5</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f t="shared" si="116"/>
        <v>7</v>
      </c>
      <c r="AX241" s="165" t="str">
        <f t="shared" si="117"/>
        <v/>
      </c>
      <c r="AY241" s="193">
        <f t="shared" si="118"/>
        <v>7</v>
      </c>
      <c r="AZ241" s="183" t="str">
        <f t="shared" si="119"/>
        <v/>
      </c>
      <c r="BA241" s="173">
        <f t="shared" si="120"/>
        <v>0.25</v>
      </c>
      <c r="BB241" s="174" t="str">
        <f t="shared" si="121"/>
        <v/>
      </c>
      <c r="BC241" s="186">
        <f t="shared" si="144"/>
        <v>0.25</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37.5" x14ac:dyDescent="0.3">
      <c r="A242" s="221"/>
      <c r="B242" s="222"/>
      <c r="C242" s="213">
        <v>231</v>
      </c>
      <c r="D242" s="647" t="s">
        <v>3570</v>
      </c>
      <c r="E242" s="16" t="s">
        <v>3541</v>
      </c>
      <c r="F242" s="17"/>
      <c r="G242" s="134">
        <v>44228</v>
      </c>
      <c r="H242" s="135">
        <v>44236</v>
      </c>
      <c r="I242" s="141" t="s">
        <v>0</v>
      </c>
      <c r="J242" s="25"/>
      <c r="K242" s="145"/>
      <c r="L242" s="28"/>
      <c r="M242" s="395">
        <v>44236</v>
      </c>
      <c r="N242" s="158">
        <f t="shared" si="127"/>
        <v>7</v>
      </c>
      <c r="O242" s="27"/>
      <c r="P242" s="27"/>
      <c r="Q242" s="27"/>
      <c r="R242" s="27" t="s">
        <v>0</v>
      </c>
      <c r="S242" s="27"/>
      <c r="T242" s="28"/>
      <c r="U242" s="29"/>
      <c r="V242" s="32">
        <v>0.25</v>
      </c>
      <c r="W242" s="318"/>
      <c r="X242" s="319"/>
      <c r="Y242" s="160">
        <f t="shared" si="113"/>
        <v>0.25</v>
      </c>
      <c r="Z242" s="159">
        <f t="shared" si="128"/>
        <v>2.5</v>
      </c>
      <c r="AA242" s="327"/>
      <c r="AB242" s="400">
        <f t="shared" si="137"/>
        <v>-30</v>
      </c>
      <c r="AC242" s="371"/>
      <c r="AD242" s="226" t="str">
        <f t="shared" si="114"/>
        <v/>
      </c>
      <c r="AE242" s="368">
        <f t="shared" si="129"/>
        <v>-27.5</v>
      </c>
      <c r="AF242" s="339"/>
      <c r="AG242" s="338"/>
      <c r="AH242" s="336"/>
      <c r="AI242" s="161">
        <f t="shared" si="130"/>
        <v>0</v>
      </c>
      <c r="AJ242" s="162">
        <f t="shared" si="115"/>
        <v>2.5</v>
      </c>
      <c r="AK242" s="163">
        <f t="shared" si="131"/>
        <v>2.5</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f t="shared" si="116"/>
        <v>7</v>
      </c>
      <c r="AX242" s="165" t="str">
        <f t="shared" si="117"/>
        <v/>
      </c>
      <c r="AY242" s="193">
        <f t="shared" si="118"/>
        <v>7</v>
      </c>
      <c r="AZ242" s="183" t="str">
        <f t="shared" si="119"/>
        <v/>
      </c>
      <c r="BA242" s="173">
        <f t="shared" si="120"/>
        <v>0.25</v>
      </c>
      <c r="BB242" s="174" t="str">
        <f t="shared" si="121"/>
        <v/>
      </c>
      <c r="BC242" s="186">
        <f t="shared" si="144"/>
        <v>0.25</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37.5" x14ac:dyDescent="0.3">
      <c r="A243" s="221"/>
      <c r="B243" s="222"/>
      <c r="C243" s="214">
        <v>232</v>
      </c>
      <c r="D243" s="655" t="s">
        <v>3571</v>
      </c>
      <c r="E243" s="18" t="s">
        <v>46</v>
      </c>
      <c r="F243" s="17"/>
      <c r="G243" s="134">
        <v>44228</v>
      </c>
      <c r="H243" s="135">
        <v>44237</v>
      </c>
      <c r="I243" s="141" t="s">
        <v>0</v>
      </c>
      <c r="J243" s="25"/>
      <c r="K243" s="145"/>
      <c r="L243" s="28"/>
      <c r="M243" s="395">
        <v>44237</v>
      </c>
      <c r="N243" s="158">
        <f t="shared" si="127"/>
        <v>8</v>
      </c>
      <c r="O243" s="27"/>
      <c r="P243" s="27"/>
      <c r="Q243" s="27"/>
      <c r="R243" s="27" t="s">
        <v>0</v>
      </c>
      <c r="S243" s="27"/>
      <c r="T243" s="28"/>
      <c r="U243" s="29"/>
      <c r="V243" s="32">
        <v>0.25</v>
      </c>
      <c r="W243" s="318"/>
      <c r="X243" s="319"/>
      <c r="Y243" s="160">
        <f t="shared" si="113"/>
        <v>0.25</v>
      </c>
      <c r="Z243" s="159">
        <f t="shared" si="128"/>
        <v>2.5</v>
      </c>
      <c r="AA243" s="327"/>
      <c r="AB243" s="400">
        <f t="shared" si="137"/>
        <v>-30</v>
      </c>
      <c r="AC243" s="371"/>
      <c r="AD243" s="226" t="str">
        <f t="shared" si="114"/>
        <v/>
      </c>
      <c r="AE243" s="368">
        <f t="shared" si="129"/>
        <v>-27.5</v>
      </c>
      <c r="AF243" s="339"/>
      <c r="AG243" s="338"/>
      <c r="AH243" s="336"/>
      <c r="AI243" s="161">
        <f t="shared" si="130"/>
        <v>0</v>
      </c>
      <c r="AJ243" s="162">
        <f t="shared" si="115"/>
        <v>2.5</v>
      </c>
      <c r="AK243" s="163">
        <f t="shared" si="131"/>
        <v>2.5</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f t="shared" si="116"/>
        <v>8</v>
      </c>
      <c r="AX243" s="165" t="str">
        <f t="shared" si="117"/>
        <v/>
      </c>
      <c r="AY243" s="193">
        <f t="shared" si="118"/>
        <v>8</v>
      </c>
      <c r="AZ243" s="183" t="str">
        <f t="shared" si="119"/>
        <v/>
      </c>
      <c r="BA243" s="173">
        <f t="shared" si="120"/>
        <v>0.25</v>
      </c>
      <c r="BB243" s="174" t="str">
        <f t="shared" si="121"/>
        <v/>
      </c>
      <c r="BC243" s="186">
        <f t="shared" si="144"/>
        <v>0.25</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37.5" x14ac:dyDescent="0.3">
      <c r="A244" s="221"/>
      <c r="B244" s="222"/>
      <c r="C244" s="214">
        <v>233</v>
      </c>
      <c r="D244" s="640" t="s">
        <v>3572</v>
      </c>
      <c r="E244" s="16" t="s">
        <v>46</v>
      </c>
      <c r="F244" s="17"/>
      <c r="G244" s="134">
        <v>44228</v>
      </c>
      <c r="H244" s="135">
        <v>44237</v>
      </c>
      <c r="I244" s="141" t="s">
        <v>0</v>
      </c>
      <c r="J244" s="25"/>
      <c r="K244" s="145"/>
      <c r="L244" s="28"/>
      <c r="M244" s="395">
        <v>44237</v>
      </c>
      <c r="N244" s="158">
        <f t="shared" si="127"/>
        <v>8</v>
      </c>
      <c r="O244" s="27"/>
      <c r="P244" s="27"/>
      <c r="Q244" s="27"/>
      <c r="R244" s="27" t="s">
        <v>0</v>
      </c>
      <c r="S244" s="27"/>
      <c r="T244" s="28"/>
      <c r="U244" s="29"/>
      <c r="V244" s="32">
        <v>0.25</v>
      </c>
      <c r="W244" s="318"/>
      <c r="X244" s="319"/>
      <c r="Y244" s="160">
        <f t="shared" si="113"/>
        <v>0.25</v>
      </c>
      <c r="Z244" s="159">
        <f t="shared" si="128"/>
        <v>2.5</v>
      </c>
      <c r="AA244" s="327"/>
      <c r="AB244" s="400">
        <f t="shared" si="137"/>
        <v>-30</v>
      </c>
      <c r="AC244" s="371"/>
      <c r="AD244" s="226" t="str">
        <f t="shared" si="114"/>
        <v/>
      </c>
      <c r="AE244" s="368">
        <f t="shared" si="129"/>
        <v>-27.5</v>
      </c>
      <c r="AF244" s="339"/>
      <c r="AG244" s="338"/>
      <c r="AH244" s="336"/>
      <c r="AI244" s="161">
        <f t="shared" si="130"/>
        <v>0</v>
      </c>
      <c r="AJ244" s="162">
        <f t="shared" si="115"/>
        <v>2.5</v>
      </c>
      <c r="AK244" s="163">
        <f t="shared" si="131"/>
        <v>2.5</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f t="shared" si="116"/>
        <v>8</v>
      </c>
      <c r="AX244" s="165" t="str">
        <f t="shared" si="117"/>
        <v/>
      </c>
      <c r="AY244" s="193">
        <f t="shared" si="118"/>
        <v>8</v>
      </c>
      <c r="AZ244" s="183" t="str">
        <f t="shared" si="119"/>
        <v/>
      </c>
      <c r="BA244" s="173">
        <f t="shared" si="120"/>
        <v>0.25</v>
      </c>
      <c r="BB244" s="174" t="str">
        <f t="shared" si="121"/>
        <v/>
      </c>
      <c r="BC244" s="186">
        <f t="shared" si="144"/>
        <v>0.25</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37.5" x14ac:dyDescent="0.3">
      <c r="A245" s="221"/>
      <c r="B245" s="222"/>
      <c r="C245" s="213">
        <v>234</v>
      </c>
      <c r="D245" s="640" t="s">
        <v>3573</v>
      </c>
      <c r="E245" s="16" t="s">
        <v>46</v>
      </c>
      <c r="F245" s="17"/>
      <c r="G245" s="134">
        <v>44228</v>
      </c>
      <c r="H245" s="135">
        <v>44237</v>
      </c>
      <c r="I245" s="141" t="s">
        <v>0</v>
      </c>
      <c r="J245" s="25"/>
      <c r="K245" s="145"/>
      <c r="L245" s="28"/>
      <c r="M245" s="395">
        <v>44237</v>
      </c>
      <c r="N245" s="158">
        <f t="shared" si="127"/>
        <v>8</v>
      </c>
      <c r="O245" s="27" t="s">
        <v>0</v>
      </c>
      <c r="P245" s="27"/>
      <c r="Q245" s="27"/>
      <c r="R245" s="27"/>
      <c r="S245" s="27"/>
      <c r="T245" s="28"/>
      <c r="U245" s="29"/>
      <c r="V245" s="32">
        <v>0.25</v>
      </c>
      <c r="W245" s="318">
        <v>0.25</v>
      </c>
      <c r="X245" s="319"/>
      <c r="Y245" s="160">
        <f t="shared" si="113"/>
        <v>0.5</v>
      </c>
      <c r="Z245" s="159">
        <f t="shared" si="128"/>
        <v>7.5</v>
      </c>
      <c r="AA245" s="327"/>
      <c r="AB245" s="400">
        <f t="shared" si="137"/>
        <v>-30</v>
      </c>
      <c r="AC245" s="371"/>
      <c r="AD245" s="226" t="str">
        <f t="shared" si="114"/>
        <v/>
      </c>
      <c r="AE245" s="368">
        <f t="shared" si="129"/>
        <v>-22.5</v>
      </c>
      <c r="AF245" s="339"/>
      <c r="AG245" s="338"/>
      <c r="AH245" s="336"/>
      <c r="AI245" s="161">
        <f t="shared" si="130"/>
        <v>0</v>
      </c>
      <c r="AJ245" s="162">
        <f t="shared" si="115"/>
        <v>7.5</v>
      </c>
      <c r="AK245" s="163">
        <f t="shared" si="131"/>
        <v>7.5</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f t="shared" si="116"/>
        <v>8</v>
      </c>
      <c r="AX245" s="165" t="str">
        <f t="shared" si="117"/>
        <v/>
      </c>
      <c r="AY245" s="193">
        <f t="shared" si="118"/>
        <v>8</v>
      </c>
      <c r="AZ245" s="183" t="str">
        <f t="shared" si="119"/>
        <v/>
      </c>
      <c r="BA245" s="173">
        <f t="shared" si="120"/>
        <v>0.25</v>
      </c>
      <c r="BB245" s="174" t="str">
        <f t="shared" si="121"/>
        <v/>
      </c>
      <c r="BC245" s="186">
        <f t="shared" si="144"/>
        <v>0.25</v>
      </c>
      <c r="BD245" s="174" t="str">
        <f t="shared" si="122"/>
        <v/>
      </c>
      <c r="BE245" s="201">
        <f t="shared" si="123"/>
        <v>0.25</v>
      </c>
      <c r="BF245" s="174" t="str">
        <f t="shared" si="124"/>
        <v/>
      </c>
      <c r="BG245" s="186">
        <f t="shared" si="125"/>
        <v>0.25</v>
      </c>
      <c r="BH245" s="175" t="str">
        <f t="shared" si="126"/>
        <v/>
      </c>
      <c r="BI245" s="632"/>
      <c r="BQ245" s="57" t="s">
        <v>1909</v>
      </c>
      <c r="BV245" s="57" t="s">
        <v>1910</v>
      </c>
      <c r="BW245" s="57"/>
      <c r="BY245" s="57" t="s">
        <v>1911</v>
      </c>
      <c r="CA245" s="57" t="s">
        <v>1845</v>
      </c>
      <c r="CC245" s="57" t="s">
        <v>1912</v>
      </c>
    </row>
    <row r="246" spans="1:81" ht="37.5" x14ac:dyDescent="0.3">
      <c r="A246" s="221"/>
      <c r="B246" s="222"/>
      <c r="C246" s="214">
        <v>235</v>
      </c>
      <c r="D246" s="640" t="s">
        <v>3574</v>
      </c>
      <c r="E246" s="16" t="s">
        <v>46</v>
      </c>
      <c r="F246" s="17"/>
      <c r="G246" s="134">
        <v>44228</v>
      </c>
      <c r="H246" s="135">
        <v>44237</v>
      </c>
      <c r="I246" s="141" t="s">
        <v>0</v>
      </c>
      <c r="J246" s="25"/>
      <c r="K246" s="145"/>
      <c r="L246" s="28"/>
      <c r="M246" s="395">
        <v>44237</v>
      </c>
      <c r="N246" s="158">
        <f t="shared" si="127"/>
        <v>8</v>
      </c>
      <c r="O246" s="27" t="s">
        <v>0</v>
      </c>
      <c r="P246" s="27"/>
      <c r="Q246" s="27"/>
      <c r="R246" s="27"/>
      <c r="S246" s="27"/>
      <c r="T246" s="28"/>
      <c r="U246" s="29"/>
      <c r="V246" s="32">
        <v>0.25</v>
      </c>
      <c r="W246" s="318">
        <v>0.25</v>
      </c>
      <c r="X246" s="319"/>
      <c r="Y246" s="160">
        <f t="shared" si="113"/>
        <v>0.5</v>
      </c>
      <c r="Z246" s="159">
        <f t="shared" si="128"/>
        <v>7.5</v>
      </c>
      <c r="AA246" s="327"/>
      <c r="AB246" s="400">
        <f t="shared" si="137"/>
        <v>-30</v>
      </c>
      <c r="AC246" s="371"/>
      <c r="AD246" s="226" t="str">
        <f t="shared" si="114"/>
        <v/>
      </c>
      <c r="AE246" s="368">
        <f t="shared" si="129"/>
        <v>-22.5</v>
      </c>
      <c r="AF246" s="339"/>
      <c r="AG246" s="338"/>
      <c r="AH246" s="336"/>
      <c r="AI246" s="161">
        <f t="shared" si="130"/>
        <v>0</v>
      </c>
      <c r="AJ246" s="162">
        <f t="shared" si="115"/>
        <v>7.5</v>
      </c>
      <c r="AK246" s="163">
        <f t="shared" si="131"/>
        <v>7.5</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f t="shared" si="116"/>
        <v>8</v>
      </c>
      <c r="AX246" s="165" t="str">
        <f t="shared" si="117"/>
        <v/>
      </c>
      <c r="AY246" s="193">
        <f t="shared" si="118"/>
        <v>8</v>
      </c>
      <c r="AZ246" s="183" t="str">
        <f t="shared" si="119"/>
        <v/>
      </c>
      <c r="BA246" s="173">
        <f t="shared" si="120"/>
        <v>0.25</v>
      </c>
      <c r="BB246" s="174" t="str">
        <f t="shared" si="121"/>
        <v/>
      </c>
      <c r="BC246" s="186">
        <f t="shared" si="144"/>
        <v>0.25</v>
      </c>
      <c r="BD246" s="174" t="str">
        <f t="shared" si="122"/>
        <v/>
      </c>
      <c r="BE246" s="201">
        <f t="shared" si="123"/>
        <v>0.25</v>
      </c>
      <c r="BF246" s="174" t="str">
        <f t="shared" si="124"/>
        <v/>
      </c>
      <c r="BG246" s="186">
        <f t="shared" si="125"/>
        <v>0.25</v>
      </c>
      <c r="BH246" s="175" t="str">
        <f t="shared" si="126"/>
        <v/>
      </c>
      <c r="BI246" s="632"/>
      <c r="BQ246" s="57" t="s">
        <v>1913</v>
      </c>
      <c r="BV246" s="57" t="s">
        <v>1914</v>
      </c>
      <c r="BW246" s="57"/>
      <c r="BY246" s="57" t="s">
        <v>1915</v>
      </c>
      <c r="CA246" s="57" t="s">
        <v>1916</v>
      </c>
      <c r="CC246" s="57" t="s">
        <v>1917</v>
      </c>
    </row>
    <row r="247" spans="1:81" ht="37.5" x14ac:dyDescent="0.3">
      <c r="A247" s="221"/>
      <c r="B247" s="222"/>
      <c r="C247" s="213">
        <v>236</v>
      </c>
      <c r="D247" s="655" t="s">
        <v>3575</v>
      </c>
      <c r="E247" s="18" t="s">
        <v>46</v>
      </c>
      <c r="F247" s="17"/>
      <c r="G247" s="134">
        <v>44228</v>
      </c>
      <c r="H247" s="135">
        <v>44237</v>
      </c>
      <c r="I247" s="141" t="s">
        <v>0</v>
      </c>
      <c r="J247" s="25"/>
      <c r="K247" s="145"/>
      <c r="L247" s="28"/>
      <c r="M247" s="395">
        <v>44237</v>
      </c>
      <c r="N247" s="158">
        <f t="shared" si="127"/>
        <v>8</v>
      </c>
      <c r="O247" s="27" t="s">
        <v>0</v>
      </c>
      <c r="P247" s="27"/>
      <c r="Q247" s="27"/>
      <c r="R247" s="27"/>
      <c r="S247" s="27"/>
      <c r="T247" s="28"/>
      <c r="U247" s="29"/>
      <c r="V247" s="32">
        <v>0.25</v>
      </c>
      <c r="W247" s="318">
        <v>0.25</v>
      </c>
      <c r="X247" s="319"/>
      <c r="Y247" s="160">
        <f t="shared" si="113"/>
        <v>0.5</v>
      </c>
      <c r="Z247" s="159">
        <f t="shared" si="128"/>
        <v>7.5</v>
      </c>
      <c r="AA247" s="327"/>
      <c r="AB247" s="400">
        <f t="shared" si="137"/>
        <v>-30</v>
      </c>
      <c r="AC247" s="371"/>
      <c r="AD247" s="226" t="str">
        <f t="shared" si="114"/>
        <v/>
      </c>
      <c r="AE247" s="368">
        <f t="shared" si="129"/>
        <v>-22.5</v>
      </c>
      <c r="AF247" s="339"/>
      <c r="AG247" s="338"/>
      <c r="AH247" s="336"/>
      <c r="AI247" s="161">
        <f t="shared" si="130"/>
        <v>0</v>
      </c>
      <c r="AJ247" s="162">
        <f t="shared" si="115"/>
        <v>7.5</v>
      </c>
      <c r="AK247" s="163">
        <f t="shared" si="131"/>
        <v>7.5</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f t="shared" si="116"/>
        <v>8</v>
      </c>
      <c r="AX247" s="165" t="str">
        <f t="shared" si="117"/>
        <v/>
      </c>
      <c r="AY247" s="193">
        <f t="shared" si="118"/>
        <v>8</v>
      </c>
      <c r="AZ247" s="183" t="str">
        <f t="shared" si="119"/>
        <v/>
      </c>
      <c r="BA247" s="173">
        <f t="shared" si="120"/>
        <v>0.25</v>
      </c>
      <c r="BB247" s="174" t="str">
        <f t="shared" si="121"/>
        <v/>
      </c>
      <c r="BC247" s="186">
        <f t="shared" si="144"/>
        <v>0.25</v>
      </c>
      <c r="BD247" s="174" t="str">
        <f t="shared" si="122"/>
        <v/>
      </c>
      <c r="BE247" s="201">
        <f t="shared" si="123"/>
        <v>0.25</v>
      </c>
      <c r="BF247" s="174" t="str">
        <f t="shared" si="124"/>
        <v/>
      </c>
      <c r="BG247" s="186">
        <f t="shared" si="125"/>
        <v>0.25</v>
      </c>
      <c r="BH247" s="175" t="str">
        <f t="shared" si="126"/>
        <v/>
      </c>
      <c r="BI247" s="632"/>
      <c r="BQ247" s="57" t="s">
        <v>1918</v>
      </c>
      <c r="BV247" s="57" t="s">
        <v>1919</v>
      </c>
      <c r="BW247" s="57"/>
      <c r="BY247" s="57" t="s">
        <v>1920</v>
      </c>
      <c r="CA247" s="57" t="s">
        <v>1921</v>
      </c>
      <c r="CC247" s="57" t="s">
        <v>1922</v>
      </c>
    </row>
    <row r="248" spans="1:81" ht="37.5" x14ac:dyDescent="0.3">
      <c r="A248" s="221"/>
      <c r="B248" s="222"/>
      <c r="C248" s="214">
        <v>237</v>
      </c>
      <c r="D248" s="640" t="s">
        <v>3576</v>
      </c>
      <c r="E248" s="16" t="s">
        <v>46</v>
      </c>
      <c r="F248" s="17"/>
      <c r="G248" s="134">
        <v>44228</v>
      </c>
      <c r="H248" s="135">
        <v>44237</v>
      </c>
      <c r="I248" s="141" t="s">
        <v>0</v>
      </c>
      <c r="J248" s="80"/>
      <c r="K248" s="147"/>
      <c r="L248" s="30"/>
      <c r="M248" s="395">
        <v>44237</v>
      </c>
      <c r="N248" s="158">
        <f t="shared" si="127"/>
        <v>8</v>
      </c>
      <c r="O248" s="27"/>
      <c r="P248" s="27"/>
      <c r="Q248" s="27"/>
      <c r="R248" s="27" t="s">
        <v>0</v>
      </c>
      <c r="S248" s="27"/>
      <c r="T248" s="28"/>
      <c r="U248" s="29"/>
      <c r="V248" s="32">
        <v>0.25</v>
      </c>
      <c r="W248" s="318"/>
      <c r="X248" s="319"/>
      <c r="Y248" s="160">
        <f t="shared" si="113"/>
        <v>0.25</v>
      </c>
      <c r="Z248" s="159">
        <f t="shared" si="128"/>
        <v>2.5</v>
      </c>
      <c r="AA248" s="327"/>
      <c r="AB248" s="400">
        <f t="shared" si="137"/>
        <v>-30</v>
      </c>
      <c r="AC248" s="371"/>
      <c r="AD248" s="226" t="str">
        <f t="shared" si="114"/>
        <v/>
      </c>
      <c r="AE248" s="368">
        <f t="shared" si="129"/>
        <v>-27.5</v>
      </c>
      <c r="AF248" s="339"/>
      <c r="AG248" s="338"/>
      <c r="AH248" s="336"/>
      <c r="AI248" s="161">
        <f t="shared" si="130"/>
        <v>0</v>
      </c>
      <c r="AJ248" s="162">
        <f t="shared" si="115"/>
        <v>2.5</v>
      </c>
      <c r="AK248" s="163">
        <f t="shared" si="131"/>
        <v>2.5</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f t="shared" si="116"/>
        <v>8</v>
      </c>
      <c r="AX248" s="165" t="str">
        <f t="shared" si="117"/>
        <v/>
      </c>
      <c r="AY248" s="193">
        <f t="shared" si="118"/>
        <v>8</v>
      </c>
      <c r="AZ248" s="183" t="str">
        <f t="shared" si="119"/>
        <v/>
      </c>
      <c r="BA248" s="173">
        <f t="shared" si="120"/>
        <v>0.25</v>
      </c>
      <c r="BB248" s="174" t="str">
        <f t="shared" si="121"/>
        <v/>
      </c>
      <c r="BC248" s="186">
        <f t="shared" si="144"/>
        <v>0.25</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37.5" x14ac:dyDescent="0.3">
      <c r="A249" s="221"/>
      <c r="B249" s="222"/>
      <c r="C249" s="214">
        <v>238</v>
      </c>
      <c r="D249" s="660" t="s">
        <v>3571</v>
      </c>
      <c r="E249" s="16" t="s">
        <v>3505</v>
      </c>
      <c r="F249" s="17"/>
      <c r="G249" s="134">
        <v>44228</v>
      </c>
      <c r="H249" s="135">
        <v>44237</v>
      </c>
      <c r="I249" s="141" t="s">
        <v>0</v>
      </c>
      <c r="J249" s="25"/>
      <c r="K249" s="145"/>
      <c r="L249" s="28"/>
      <c r="M249" s="395">
        <v>44237</v>
      </c>
      <c r="N249" s="158">
        <f t="shared" si="127"/>
        <v>8</v>
      </c>
      <c r="O249" s="27"/>
      <c r="P249" s="27"/>
      <c r="Q249" s="27"/>
      <c r="R249" s="27" t="s">
        <v>0</v>
      </c>
      <c r="S249" s="27"/>
      <c r="T249" s="28"/>
      <c r="U249" s="29"/>
      <c r="V249" s="32">
        <v>0.25</v>
      </c>
      <c r="W249" s="318"/>
      <c r="X249" s="319"/>
      <c r="Y249" s="160">
        <f t="shared" si="113"/>
        <v>0.25</v>
      </c>
      <c r="Z249" s="159">
        <f t="shared" si="128"/>
        <v>2.5</v>
      </c>
      <c r="AA249" s="327"/>
      <c r="AB249" s="400">
        <f t="shared" si="137"/>
        <v>-30</v>
      </c>
      <c r="AC249" s="371"/>
      <c r="AD249" s="226" t="str">
        <f t="shared" si="114"/>
        <v/>
      </c>
      <c r="AE249" s="368">
        <f t="shared" si="129"/>
        <v>-27.5</v>
      </c>
      <c r="AF249" s="339"/>
      <c r="AG249" s="338"/>
      <c r="AH249" s="336"/>
      <c r="AI249" s="161">
        <f t="shared" si="130"/>
        <v>0</v>
      </c>
      <c r="AJ249" s="162">
        <f t="shared" si="115"/>
        <v>2.5</v>
      </c>
      <c r="AK249" s="163">
        <f t="shared" si="131"/>
        <v>2.5</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f t="shared" si="116"/>
        <v>8</v>
      </c>
      <c r="AX249" s="165" t="str">
        <f t="shared" si="117"/>
        <v/>
      </c>
      <c r="AY249" s="193">
        <f t="shared" si="118"/>
        <v>8</v>
      </c>
      <c r="AZ249" s="183" t="str">
        <f t="shared" si="119"/>
        <v/>
      </c>
      <c r="BA249" s="173">
        <f t="shared" si="120"/>
        <v>0.25</v>
      </c>
      <c r="BB249" s="174" t="str">
        <f t="shared" si="121"/>
        <v/>
      </c>
      <c r="BC249" s="186">
        <f t="shared" si="144"/>
        <v>0.25</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37.5" x14ac:dyDescent="0.3">
      <c r="A250" s="221"/>
      <c r="B250" s="222"/>
      <c r="C250" s="213">
        <v>239</v>
      </c>
      <c r="D250" s="643" t="s">
        <v>3572</v>
      </c>
      <c r="E250" s="16" t="s">
        <v>3505</v>
      </c>
      <c r="F250" s="17"/>
      <c r="G250" s="134">
        <v>44228</v>
      </c>
      <c r="H250" s="135">
        <v>44237</v>
      </c>
      <c r="I250" s="141" t="s">
        <v>0</v>
      </c>
      <c r="J250" s="25"/>
      <c r="K250" s="145"/>
      <c r="L250" s="28"/>
      <c r="M250" s="395">
        <v>44237</v>
      </c>
      <c r="N250" s="158">
        <f t="shared" si="127"/>
        <v>8</v>
      </c>
      <c r="O250" s="27"/>
      <c r="P250" s="27"/>
      <c r="Q250" s="27"/>
      <c r="R250" s="27" t="s">
        <v>0</v>
      </c>
      <c r="S250" s="27"/>
      <c r="T250" s="28"/>
      <c r="U250" s="29"/>
      <c r="V250" s="32">
        <v>0.25</v>
      </c>
      <c r="W250" s="318"/>
      <c r="X250" s="319"/>
      <c r="Y250" s="160">
        <f t="shared" si="113"/>
        <v>0.25</v>
      </c>
      <c r="Z250" s="159">
        <f t="shared" si="128"/>
        <v>2.5</v>
      </c>
      <c r="AA250" s="327"/>
      <c r="AB250" s="400">
        <f t="shared" si="137"/>
        <v>-30</v>
      </c>
      <c r="AC250" s="371"/>
      <c r="AD250" s="226" t="str">
        <f t="shared" si="114"/>
        <v/>
      </c>
      <c r="AE250" s="368">
        <f t="shared" si="129"/>
        <v>-27.5</v>
      </c>
      <c r="AF250" s="339"/>
      <c r="AG250" s="338"/>
      <c r="AH250" s="336"/>
      <c r="AI250" s="161">
        <f t="shared" si="130"/>
        <v>0</v>
      </c>
      <c r="AJ250" s="162">
        <f t="shared" si="115"/>
        <v>2.5</v>
      </c>
      <c r="AK250" s="163">
        <f t="shared" si="131"/>
        <v>2.5</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f t="shared" si="116"/>
        <v>8</v>
      </c>
      <c r="AX250" s="165" t="str">
        <f t="shared" si="117"/>
        <v/>
      </c>
      <c r="AY250" s="193">
        <f t="shared" si="118"/>
        <v>8</v>
      </c>
      <c r="AZ250" s="183" t="str">
        <f t="shared" si="119"/>
        <v/>
      </c>
      <c r="BA250" s="173">
        <f t="shared" si="120"/>
        <v>0.25</v>
      </c>
      <c r="BB250" s="174" t="str">
        <f t="shared" si="121"/>
        <v/>
      </c>
      <c r="BC250" s="186">
        <f t="shared" si="144"/>
        <v>0.25</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37.5" x14ac:dyDescent="0.3">
      <c r="A251" s="221"/>
      <c r="B251" s="222"/>
      <c r="C251" s="214">
        <v>240</v>
      </c>
      <c r="D251" s="643" t="s">
        <v>3573</v>
      </c>
      <c r="E251" s="18" t="s">
        <v>3505</v>
      </c>
      <c r="F251" s="17"/>
      <c r="G251" s="134">
        <v>44228</v>
      </c>
      <c r="H251" s="135">
        <v>44237</v>
      </c>
      <c r="I251" s="141" t="s">
        <v>0</v>
      </c>
      <c r="J251" s="25"/>
      <c r="K251" s="145"/>
      <c r="L251" s="28"/>
      <c r="M251" s="395">
        <v>44237</v>
      </c>
      <c r="N251" s="158">
        <f t="shared" si="127"/>
        <v>8</v>
      </c>
      <c r="O251" s="27"/>
      <c r="P251" s="27"/>
      <c r="Q251" s="27"/>
      <c r="R251" s="27" t="s">
        <v>0</v>
      </c>
      <c r="S251" s="27"/>
      <c r="T251" s="28"/>
      <c r="U251" s="29"/>
      <c r="V251" s="32">
        <v>0.25</v>
      </c>
      <c r="W251" s="318"/>
      <c r="X251" s="319"/>
      <c r="Y251" s="160">
        <f t="shared" si="113"/>
        <v>0.25</v>
      </c>
      <c r="Z251" s="159">
        <f t="shared" si="128"/>
        <v>2.5</v>
      </c>
      <c r="AA251" s="327"/>
      <c r="AB251" s="400">
        <f t="shared" si="137"/>
        <v>-30</v>
      </c>
      <c r="AC251" s="371"/>
      <c r="AD251" s="226" t="str">
        <f t="shared" si="114"/>
        <v/>
      </c>
      <c r="AE251" s="368">
        <f t="shared" si="129"/>
        <v>-27.5</v>
      </c>
      <c r="AF251" s="339"/>
      <c r="AG251" s="338"/>
      <c r="AH251" s="336"/>
      <c r="AI251" s="161">
        <f t="shared" si="130"/>
        <v>0</v>
      </c>
      <c r="AJ251" s="162">
        <f t="shared" si="115"/>
        <v>2.5</v>
      </c>
      <c r="AK251" s="163">
        <f t="shared" si="131"/>
        <v>2.5</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f t="shared" si="116"/>
        <v>8</v>
      </c>
      <c r="AX251" s="165" t="str">
        <f t="shared" si="117"/>
        <v/>
      </c>
      <c r="AY251" s="193">
        <f t="shared" si="118"/>
        <v>8</v>
      </c>
      <c r="AZ251" s="183" t="str">
        <f t="shared" si="119"/>
        <v/>
      </c>
      <c r="BA251" s="173">
        <f t="shared" si="120"/>
        <v>0.25</v>
      </c>
      <c r="BB251" s="174" t="str">
        <f t="shared" si="121"/>
        <v/>
      </c>
      <c r="BC251" s="186">
        <f t="shared" si="144"/>
        <v>0.25</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37.5" x14ac:dyDescent="0.3">
      <c r="A252" s="221"/>
      <c r="B252" s="222"/>
      <c r="C252" s="213">
        <v>241</v>
      </c>
      <c r="D252" s="643" t="s">
        <v>3574</v>
      </c>
      <c r="E252" s="16" t="s">
        <v>3505</v>
      </c>
      <c r="F252" s="17"/>
      <c r="G252" s="134">
        <v>44228</v>
      </c>
      <c r="H252" s="135">
        <v>44237</v>
      </c>
      <c r="I252" s="141" t="s">
        <v>0</v>
      </c>
      <c r="J252" s="25"/>
      <c r="K252" s="145"/>
      <c r="L252" s="28"/>
      <c r="M252" s="395">
        <v>44237</v>
      </c>
      <c r="N252" s="158">
        <f t="shared" si="127"/>
        <v>8</v>
      </c>
      <c r="O252" s="27"/>
      <c r="P252" s="27"/>
      <c r="Q252" s="27"/>
      <c r="R252" s="27" t="s">
        <v>0</v>
      </c>
      <c r="S252" s="27"/>
      <c r="T252" s="28"/>
      <c r="U252" s="29"/>
      <c r="V252" s="32">
        <v>0.25</v>
      </c>
      <c r="W252" s="318"/>
      <c r="X252" s="319"/>
      <c r="Y252" s="160">
        <f t="shared" si="113"/>
        <v>0.25</v>
      </c>
      <c r="Z252" s="159">
        <f t="shared" si="128"/>
        <v>2.5</v>
      </c>
      <c r="AA252" s="327"/>
      <c r="AB252" s="400">
        <f t="shared" si="137"/>
        <v>-30</v>
      </c>
      <c r="AC252" s="371"/>
      <c r="AD252" s="226" t="str">
        <f t="shared" si="114"/>
        <v/>
      </c>
      <c r="AE252" s="368">
        <f t="shared" si="129"/>
        <v>-27.5</v>
      </c>
      <c r="AF252" s="339"/>
      <c r="AG252" s="338"/>
      <c r="AH252" s="336"/>
      <c r="AI252" s="161">
        <f t="shared" si="130"/>
        <v>0</v>
      </c>
      <c r="AJ252" s="162">
        <f t="shared" si="115"/>
        <v>2.5</v>
      </c>
      <c r="AK252" s="163">
        <f t="shared" si="131"/>
        <v>2.5</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f t="shared" si="116"/>
        <v>8</v>
      </c>
      <c r="AX252" s="165" t="str">
        <f t="shared" si="117"/>
        <v/>
      </c>
      <c r="AY252" s="193">
        <f t="shared" si="118"/>
        <v>8</v>
      </c>
      <c r="AZ252" s="183" t="str">
        <f t="shared" si="119"/>
        <v/>
      </c>
      <c r="BA252" s="173">
        <f t="shared" si="120"/>
        <v>0.25</v>
      </c>
      <c r="BB252" s="174" t="str">
        <f t="shared" si="121"/>
        <v/>
      </c>
      <c r="BC252" s="186">
        <f t="shared" si="144"/>
        <v>0.25</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37.5" x14ac:dyDescent="0.3">
      <c r="A253" s="221"/>
      <c r="B253" s="222"/>
      <c r="C253" s="214">
        <v>242</v>
      </c>
      <c r="D253" s="660" t="s">
        <v>3575</v>
      </c>
      <c r="E253" s="16" t="s">
        <v>3505</v>
      </c>
      <c r="F253" s="17"/>
      <c r="G253" s="134">
        <v>44228</v>
      </c>
      <c r="H253" s="135">
        <v>44237</v>
      </c>
      <c r="I253" s="141" t="s">
        <v>0</v>
      </c>
      <c r="J253" s="25"/>
      <c r="K253" s="145"/>
      <c r="L253" s="28"/>
      <c r="M253" s="395">
        <v>44237</v>
      </c>
      <c r="N253" s="158">
        <f t="shared" si="127"/>
        <v>8</v>
      </c>
      <c r="O253" s="27"/>
      <c r="P253" s="27"/>
      <c r="Q253" s="27"/>
      <c r="R253" s="27" t="s">
        <v>0</v>
      </c>
      <c r="S253" s="27"/>
      <c r="T253" s="28"/>
      <c r="U253" s="29"/>
      <c r="V253" s="32">
        <v>0.25</v>
      </c>
      <c r="W253" s="318"/>
      <c r="X253" s="319"/>
      <c r="Y253" s="160">
        <f t="shared" si="113"/>
        <v>0.25</v>
      </c>
      <c r="Z253" s="159">
        <f t="shared" si="128"/>
        <v>2.5</v>
      </c>
      <c r="AA253" s="327"/>
      <c r="AB253" s="400">
        <f t="shared" si="137"/>
        <v>-30</v>
      </c>
      <c r="AC253" s="371"/>
      <c r="AD253" s="226" t="str">
        <f t="shared" si="114"/>
        <v/>
      </c>
      <c r="AE253" s="368">
        <f t="shared" si="129"/>
        <v>-27.5</v>
      </c>
      <c r="AF253" s="339"/>
      <c r="AG253" s="338"/>
      <c r="AH253" s="336"/>
      <c r="AI253" s="161">
        <f t="shared" si="130"/>
        <v>0</v>
      </c>
      <c r="AJ253" s="162">
        <f t="shared" si="115"/>
        <v>2.5</v>
      </c>
      <c r="AK253" s="163">
        <f t="shared" si="131"/>
        <v>2.5</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f t="shared" si="116"/>
        <v>8</v>
      </c>
      <c r="AX253" s="165" t="str">
        <f t="shared" si="117"/>
        <v/>
      </c>
      <c r="AY253" s="193">
        <f t="shared" si="118"/>
        <v>8</v>
      </c>
      <c r="AZ253" s="183" t="str">
        <f t="shared" si="119"/>
        <v/>
      </c>
      <c r="BA253" s="173">
        <f t="shared" si="120"/>
        <v>0.25</v>
      </c>
      <c r="BB253" s="174" t="str">
        <f t="shared" si="121"/>
        <v/>
      </c>
      <c r="BC253" s="186">
        <f t="shared" si="144"/>
        <v>0.25</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37.5" x14ac:dyDescent="0.3">
      <c r="A254" s="221"/>
      <c r="B254" s="222"/>
      <c r="C254" s="214">
        <v>243</v>
      </c>
      <c r="D254" s="643" t="s">
        <v>3576</v>
      </c>
      <c r="E254" s="16" t="s">
        <v>3505</v>
      </c>
      <c r="F254" s="17"/>
      <c r="G254" s="134">
        <v>44228</v>
      </c>
      <c r="H254" s="135">
        <v>44237</v>
      </c>
      <c r="I254" s="141" t="s">
        <v>0</v>
      </c>
      <c r="J254" s="25"/>
      <c r="K254" s="145"/>
      <c r="L254" s="28"/>
      <c r="M254" s="395">
        <v>44237</v>
      </c>
      <c r="N254" s="158">
        <f t="shared" si="127"/>
        <v>8</v>
      </c>
      <c r="O254" s="27"/>
      <c r="P254" s="27"/>
      <c r="Q254" s="27"/>
      <c r="R254" s="27" t="s">
        <v>0</v>
      </c>
      <c r="S254" s="27"/>
      <c r="T254" s="28"/>
      <c r="U254" s="29"/>
      <c r="V254" s="32">
        <v>0.25</v>
      </c>
      <c r="W254" s="318"/>
      <c r="X254" s="319"/>
      <c r="Y254" s="160">
        <f t="shared" si="113"/>
        <v>0.25</v>
      </c>
      <c r="Z254" s="159">
        <f t="shared" si="128"/>
        <v>2.5</v>
      </c>
      <c r="AA254" s="327"/>
      <c r="AB254" s="400">
        <f t="shared" si="137"/>
        <v>-30</v>
      </c>
      <c r="AC254" s="371"/>
      <c r="AD254" s="226" t="str">
        <f t="shared" si="114"/>
        <v/>
      </c>
      <c r="AE254" s="368">
        <f t="shared" si="129"/>
        <v>-27.5</v>
      </c>
      <c r="AF254" s="339"/>
      <c r="AG254" s="338"/>
      <c r="AH254" s="336"/>
      <c r="AI254" s="161">
        <f t="shared" si="130"/>
        <v>0</v>
      </c>
      <c r="AJ254" s="162">
        <f t="shared" si="115"/>
        <v>2.5</v>
      </c>
      <c r="AK254" s="163">
        <f t="shared" si="131"/>
        <v>2.5</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f t="shared" si="116"/>
        <v>8</v>
      </c>
      <c r="AX254" s="165" t="str">
        <f t="shared" si="117"/>
        <v/>
      </c>
      <c r="AY254" s="193">
        <f t="shared" si="118"/>
        <v>8</v>
      </c>
      <c r="AZ254" s="183" t="str">
        <f t="shared" si="119"/>
        <v/>
      </c>
      <c r="BA254" s="173">
        <f t="shared" si="120"/>
        <v>0.25</v>
      </c>
      <c r="BB254" s="174" t="str">
        <f t="shared" si="121"/>
        <v/>
      </c>
      <c r="BC254" s="186">
        <f t="shared" si="144"/>
        <v>0.25</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37.5" x14ac:dyDescent="0.3">
      <c r="A255" s="221"/>
      <c r="B255" s="222"/>
      <c r="C255" s="213">
        <v>244</v>
      </c>
      <c r="D255" s="661" t="s">
        <v>3571</v>
      </c>
      <c r="E255" s="18" t="s">
        <v>3541</v>
      </c>
      <c r="F255" s="17"/>
      <c r="G255" s="134">
        <v>44228</v>
      </c>
      <c r="H255" s="135">
        <v>44237</v>
      </c>
      <c r="I255" s="141" t="s">
        <v>0</v>
      </c>
      <c r="J255" s="25"/>
      <c r="K255" s="145"/>
      <c r="L255" s="28"/>
      <c r="M255" s="395">
        <v>44237</v>
      </c>
      <c r="N255" s="158">
        <f t="shared" si="127"/>
        <v>8</v>
      </c>
      <c r="O255" s="27"/>
      <c r="P255" s="27"/>
      <c r="Q255" s="27"/>
      <c r="R255" s="27" t="s">
        <v>0</v>
      </c>
      <c r="S255" s="27"/>
      <c r="T255" s="28"/>
      <c r="U255" s="29"/>
      <c r="V255" s="32">
        <v>0.25</v>
      </c>
      <c r="W255" s="318"/>
      <c r="X255" s="319"/>
      <c r="Y255" s="160">
        <f t="shared" si="113"/>
        <v>0.25</v>
      </c>
      <c r="Z255" s="159">
        <f t="shared" si="128"/>
        <v>2.5</v>
      </c>
      <c r="AA255" s="327"/>
      <c r="AB255" s="400">
        <f t="shared" si="137"/>
        <v>-30</v>
      </c>
      <c r="AC255" s="371"/>
      <c r="AD255" s="226" t="str">
        <f t="shared" si="114"/>
        <v/>
      </c>
      <c r="AE255" s="368">
        <f t="shared" si="129"/>
        <v>-27.5</v>
      </c>
      <c r="AF255" s="339"/>
      <c r="AG255" s="338"/>
      <c r="AH255" s="336"/>
      <c r="AI255" s="161">
        <f t="shared" si="130"/>
        <v>0</v>
      </c>
      <c r="AJ255" s="162">
        <f t="shared" si="115"/>
        <v>2.5</v>
      </c>
      <c r="AK255" s="163">
        <f t="shared" si="131"/>
        <v>2.5</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f t="shared" si="116"/>
        <v>8</v>
      </c>
      <c r="AX255" s="165" t="str">
        <f t="shared" si="117"/>
        <v/>
      </c>
      <c r="AY255" s="193">
        <f t="shared" si="118"/>
        <v>8</v>
      </c>
      <c r="AZ255" s="183" t="str">
        <f t="shared" si="119"/>
        <v/>
      </c>
      <c r="BA255" s="173">
        <f t="shared" si="120"/>
        <v>0.25</v>
      </c>
      <c r="BB255" s="174" t="str">
        <f t="shared" si="121"/>
        <v/>
      </c>
      <c r="BC255" s="186">
        <f t="shared" si="144"/>
        <v>0.25</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37.5" x14ac:dyDescent="0.3">
      <c r="A256" s="221"/>
      <c r="B256" s="222"/>
      <c r="C256" s="214">
        <v>245</v>
      </c>
      <c r="D256" s="647" t="s">
        <v>3572</v>
      </c>
      <c r="E256" s="16" t="s">
        <v>3541</v>
      </c>
      <c r="F256" s="17"/>
      <c r="G256" s="134">
        <v>44228</v>
      </c>
      <c r="H256" s="135">
        <v>44237</v>
      </c>
      <c r="I256" s="141" t="s">
        <v>0</v>
      </c>
      <c r="J256" s="25"/>
      <c r="K256" s="145"/>
      <c r="L256" s="28"/>
      <c r="M256" s="395">
        <v>44237</v>
      </c>
      <c r="N256" s="158">
        <f t="shared" si="127"/>
        <v>8</v>
      </c>
      <c r="O256" s="27"/>
      <c r="P256" s="27"/>
      <c r="Q256" s="27"/>
      <c r="R256" s="27" t="s">
        <v>0</v>
      </c>
      <c r="S256" s="27"/>
      <c r="T256" s="28"/>
      <c r="U256" s="29"/>
      <c r="V256" s="32">
        <v>0.25</v>
      </c>
      <c r="W256" s="318"/>
      <c r="X256" s="319"/>
      <c r="Y256" s="160">
        <f t="shared" si="113"/>
        <v>0.25</v>
      </c>
      <c r="Z256" s="159">
        <f t="shared" si="128"/>
        <v>2.5</v>
      </c>
      <c r="AA256" s="327"/>
      <c r="AB256" s="400">
        <f t="shared" si="137"/>
        <v>-30</v>
      </c>
      <c r="AC256" s="371"/>
      <c r="AD256" s="226" t="str">
        <f t="shared" si="114"/>
        <v/>
      </c>
      <c r="AE256" s="368">
        <f t="shared" si="129"/>
        <v>-27.5</v>
      </c>
      <c r="AF256" s="339"/>
      <c r="AG256" s="338"/>
      <c r="AH256" s="336"/>
      <c r="AI256" s="161">
        <f t="shared" si="130"/>
        <v>0</v>
      </c>
      <c r="AJ256" s="162">
        <f t="shared" si="115"/>
        <v>2.5</v>
      </c>
      <c r="AK256" s="163">
        <f t="shared" si="131"/>
        <v>2.5</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f t="shared" si="116"/>
        <v>8</v>
      </c>
      <c r="AX256" s="165" t="str">
        <f t="shared" si="117"/>
        <v/>
      </c>
      <c r="AY256" s="193">
        <f t="shared" si="118"/>
        <v>8</v>
      </c>
      <c r="AZ256" s="183" t="str">
        <f t="shared" si="119"/>
        <v/>
      </c>
      <c r="BA256" s="173">
        <f t="shared" si="120"/>
        <v>0.25</v>
      </c>
      <c r="BB256" s="174" t="str">
        <f t="shared" si="121"/>
        <v/>
      </c>
      <c r="BC256" s="186">
        <f t="shared" si="144"/>
        <v>0.25</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37.5" x14ac:dyDescent="0.3">
      <c r="A257" s="221"/>
      <c r="B257" s="222"/>
      <c r="C257" s="213">
        <v>246</v>
      </c>
      <c r="D257" s="647" t="s">
        <v>3573</v>
      </c>
      <c r="E257" s="22" t="s">
        <v>3541</v>
      </c>
      <c r="F257" s="17"/>
      <c r="G257" s="134">
        <v>44228</v>
      </c>
      <c r="H257" s="135">
        <v>44237</v>
      </c>
      <c r="I257" s="141" t="s">
        <v>0</v>
      </c>
      <c r="J257" s="25"/>
      <c r="K257" s="145"/>
      <c r="L257" s="28"/>
      <c r="M257" s="395">
        <v>44237</v>
      </c>
      <c r="N257" s="158">
        <f t="shared" si="127"/>
        <v>8</v>
      </c>
      <c r="O257" s="27"/>
      <c r="P257" s="27"/>
      <c r="Q257" s="27"/>
      <c r="R257" s="27" t="s">
        <v>0</v>
      </c>
      <c r="S257" s="27"/>
      <c r="T257" s="28"/>
      <c r="U257" s="29"/>
      <c r="V257" s="32">
        <v>0.25</v>
      </c>
      <c r="W257" s="318"/>
      <c r="X257" s="319"/>
      <c r="Y257" s="160">
        <f t="shared" si="113"/>
        <v>0.25</v>
      </c>
      <c r="Z257" s="159">
        <f t="shared" si="128"/>
        <v>2.5</v>
      </c>
      <c r="AA257" s="327"/>
      <c r="AB257" s="400">
        <f t="shared" si="137"/>
        <v>-30</v>
      </c>
      <c r="AC257" s="371"/>
      <c r="AD257" s="226" t="str">
        <f t="shared" si="114"/>
        <v/>
      </c>
      <c r="AE257" s="368">
        <f t="shared" si="129"/>
        <v>-27.5</v>
      </c>
      <c r="AF257" s="339"/>
      <c r="AG257" s="338"/>
      <c r="AH257" s="336"/>
      <c r="AI257" s="161">
        <f t="shared" si="130"/>
        <v>0</v>
      </c>
      <c r="AJ257" s="162">
        <f t="shared" si="115"/>
        <v>2.5</v>
      </c>
      <c r="AK257" s="163">
        <f t="shared" si="131"/>
        <v>2.5</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f t="shared" si="116"/>
        <v>8</v>
      </c>
      <c r="AX257" s="165" t="str">
        <f t="shared" si="117"/>
        <v/>
      </c>
      <c r="AY257" s="193">
        <f t="shared" si="118"/>
        <v>8</v>
      </c>
      <c r="AZ257" s="183" t="str">
        <f t="shared" si="119"/>
        <v/>
      </c>
      <c r="BA257" s="173">
        <f t="shared" si="120"/>
        <v>0.25</v>
      </c>
      <c r="BB257" s="174" t="str">
        <f t="shared" si="121"/>
        <v/>
      </c>
      <c r="BC257" s="186">
        <f t="shared" si="144"/>
        <v>0.25</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37.5" x14ac:dyDescent="0.3">
      <c r="A258" s="221"/>
      <c r="B258" s="222"/>
      <c r="C258" s="214">
        <v>247</v>
      </c>
      <c r="D258" s="647" t="s">
        <v>3574</v>
      </c>
      <c r="E258" s="16" t="s">
        <v>3541</v>
      </c>
      <c r="F258" s="17"/>
      <c r="G258" s="134">
        <v>44228</v>
      </c>
      <c r="H258" s="135">
        <v>44237</v>
      </c>
      <c r="I258" s="141" t="s">
        <v>0</v>
      </c>
      <c r="J258" s="25"/>
      <c r="K258" s="145"/>
      <c r="L258" s="28"/>
      <c r="M258" s="395">
        <v>44237</v>
      </c>
      <c r="N258" s="158">
        <f t="shared" si="127"/>
        <v>8</v>
      </c>
      <c r="O258" s="27"/>
      <c r="P258" s="27"/>
      <c r="Q258" s="27"/>
      <c r="R258" s="27" t="s">
        <v>0</v>
      </c>
      <c r="S258" s="27"/>
      <c r="T258" s="28"/>
      <c r="U258" s="29"/>
      <c r="V258" s="32">
        <v>0.25</v>
      </c>
      <c r="W258" s="318"/>
      <c r="X258" s="319"/>
      <c r="Y258" s="160">
        <f t="shared" si="113"/>
        <v>0.25</v>
      </c>
      <c r="Z258" s="159">
        <f t="shared" si="128"/>
        <v>2.5</v>
      </c>
      <c r="AA258" s="327"/>
      <c r="AB258" s="400">
        <f t="shared" si="137"/>
        <v>-30</v>
      </c>
      <c r="AC258" s="371"/>
      <c r="AD258" s="226" t="str">
        <f t="shared" si="114"/>
        <v/>
      </c>
      <c r="AE258" s="368">
        <f t="shared" si="129"/>
        <v>-27.5</v>
      </c>
      <c r="AF258" s="339"/>
      <c r="AG258" s="338"/>
      <c r="AH258" s="336"/>
      <c r="AI258" s="161">
        <f t="shared" si="130"/>
        <v>0</v>
      </c>
      <c r="AJ258" s="162">
        <f t="shared" si="115"/>
        <v>2.5</v>
      </c>
      <c r="AK258" s="163">
        <f t="shared" si="131"/>
        <v>2.5</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f t="shared" si="116"/>
        <v>8</v>
      </c>
      <c r="AX258" s="165" t="str">
        <f t="shared" si="117"/>
        <v/>
      </c>
      <c r="AY258" s="193">
        <f t="shared" si="118"/>
        <v>8</v>
      </c>
      <c r="AZ258" s="183" t="str">
        <f t="shared" si="119"/>
        <v/>
      </c>
      <c r="BA258" s="173">
        <f t="shared" si="120"/>
        <v>0.25</v>
      </c>
      <c r="BB258" s="174" t="str">
        <f t="shared" si="121"/>
        <v/>
      </c>
      <c r="BC258" s="186">
        <f t="shared" si="144"/>
        <v>0.25</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37.5" x14ac:dyDescent="0.3">
      <c r="A259" s="221"/>
      <c r="B259" s="222"/>
      <c r="C259" s="214">
        <v>248</v>
      </c>
      <c r="D259" s="661" t="s">
        <v>3575</v>
      </c>
      <c r="E259" s="16" t="s">
        <v>3541</v>
      </c>
      <c r="F259" s="17"/>
      <c r="G259" s="134">
        <v>44228</v>
      </c>
      <c r="H259" s="135">
        <v>44237</v>
      </c>
      <c r="I259" s="141" t="s">
        <v>0</v>
      </c>
      <c r="J259" s="25"/>
      <c r="K259" s="145"/>
      <c r="L259" s="28"/>
      <c r="M259" s="395">
        <v>44237</v>
      </c>
      <c r="N259" s="158">
        <f t="shared" si="127"/>
        <v>8</v>
      </c>
      <c r="O259" s="27"/>
      <c r="P259" s="27"/>
      <c r="Q259" s="27"/>
      <c r="R259" s="27" t="s">
        <v>0</v>
      </c>
      <c r="S259" s="27"/>
      <c r="T259" s="28"/>
      <c r="U259" s="29"/>
      <c r="V259" s="32">
        <v>0.25</v>
      </c>
      <c r="W259" s="318"/>
      <c r="X259" s="319"/>
      <c r="Y259" s="160">
        <f t="shared" si="113"/>
        <v>0.25</v>
      </c>
      <c r="Z259" s="159">
        <f t="shared" si="128"/>
        <v>2.5</v>
      </c>
      <c r="AA259" s="327"/>
      <c r="AB259" s="400">
        <f t="shared" si="137"/>
        <v>-30</v>
      </c>
      <c r="AC259" s="371"/>
      <c r="AD259" s="226" t="str">
        <f t="shared" si="114"/>
        <v/>
      </c>
      <c r="AE259" s="368">
        <f t="shared" si="129"/>
        <v>-27.5</v>
      </c>
      <c r="AF259" s="339"/>
      <c r="AG259" s="338"/>
      <c r="AH259" s="336"/>
      <c r="AI259" s="161">
        <f t="shared" si="130"/>
        <v>0</v>
      </c>
      <c r="AJ259" s="162">
        <f t="shared" si="115"/>
        <v>2.5</v>
      </c>
      <c r="AK259" s="163">
        <f t="shared" si="131"/>
        <v>2.5</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f t="shared" si="116"/>
        <v>8</v>
      </c>
      <c r="AX259" s="165" t="str">
        <f t="shared" si="117"/>
        <v/>
      </c>
      <c r="AY259" s="193">
        <f t="shared" si="118"/>
        <v>8</v>
      </c>
      <c r="AZ259" s="183" t="str">
        <f t="shared" si="119"/>
        <v/>
      </c>
      <c r="BA259" s="173">
        <f t="shared" si="120"/>
        <v>0.25</v>
      </c>
      <c r="BB259" s="174" t="str">
        <f t="shared" si="121"/>
        <v/>
      </c>
      <c r="BC259" s="186">
        <f t="shared" si="144"/>
        <v>0.25</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37.5" x14ac:dyDescent="0.3">
      <c r="A260" s="221"/>
      <c r="B260" s="222"/>
      <c r="C260" s="213">
        <v>249</v>
      </c>
      <c r="D260" s="647" t="s">
        <v>3576</v>
      </c>
      <c r="E260" s="19" t="s">
        <v>3541</v>
      </c>
      <c r="F260" s="17"/>
      <c r="G260" s="138">
        <v>44228</v>
      </c>
      <c r="H260" s="137">
        <v>44237</v>
      </c>
      <c r="I260" s="143" t="s">
        <v>0</v>
      </c>
      <c r="J260" s="80"/>
      <c r="K260" s="147"/>
      <c r="L260" s="30"/>
      <c r="M260" s="396">
        <v>44237</v>
      </c>
      <c r="N260" s="158">
        <f t="shared" si="127"/>
        <v>8</v>
      </c>
      <c r="O260" s="27"/>
      <c r="P260" s="27"/>
      <c r="Q260" s="27"/>
      <c r="R260" s="27" t="s">
        <v>0</v>
      </c>
      <c r="S260" s="27"/>
      <c r="T260" s="30"/>
      <c r="U260" s="31"/>
      <c r="V260" s="32">
        <v>0.25</v>
      </c>
      <c r="W260" s="320"/>
      <c r="X260" s="318"/>
      <c r="Y260" s="160">
        <f t="shared" si="113"/>
        <v>0.25</v>
      </c>
      <c r="Z260" s="159">
        <f t="shared" si="128"/>
        <v>2.5</v>
      </c>
      <c r="AA260" s="328"/>
      <c r="AB260" s="400">
        <f t="shared" si="137"/>
        <v>-30</v>
      </c>
      <c r="AC260" s="371"/>
      <c r="AD260" s="226" t="str">
        <f t="shared" si="114"/>
        <v/>
      </c>
      <c r="AE260" s="368">
        <f t="shared" si="129"/>
        <v>-27.5</v>
      </c>
      <c r="AF260" s="340"/>
      <c r="AG260" s="341"/>
      <c r="AH260" s="339"/>
      <c r="AI260" s="161">
        <f t="shared" si="130"/>
        <v>0</v>
      </c>
      <c r="AJ260" s="162">
        <f t="shared" si="115"/>
        <v>2.5</v>
      </c>
      <c r="AK260" s="163">
        <f t="shared" si="131"/>
        <v>2.5</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f t="shared" si="116"/>
        <v>8</v>
      </c>
      <c r="AX260" s="165" t="str">
        <f t="shared" si="117"/>
        <v/>
      </c>
      <c r="AY260" s="193">
        <f t="shared" si="118"/>
        <v>8</v>
      </c>
      <c r="AZ260" s="183" t="str">
        <f t="shared" si="119"/>
        <v/>
      </c>
      <c r="BA260" s="173">
        <f t="shared" si="120"/>
        <v>0.25</v>
      </c>
      <c r="BB260" s="174" t="str">
        <f t="shared" si="121"/>
        <v/>
      </c>
      <c r="BC260" s="186">
        <f t="shared" si="144"/>
        <v>0.25</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56.25" x14ac:dyDescent="0.3">
      <c r="A261" s="221"/>
      <c r="B261" s="222"/>
      <c r="C261" s="214">
        <v>250</v>
      </c>
      <c r="D261" s="640" t="s">
        <v>3577</v>
      </c>
      <c r="E261" s="24" t="s">
        <v>46</v>
      </c>
      <c r="F261" s="17"/>
      <c r="G261" s="134">
        <v>44229</v>
      </c>
      <c r="H261" s="139">
        <v>44237</v>
      </c>
      <c r="I261" s="141" t="s">
        <v>0</v>
      </c>
      <c r="J261" s="25"/>
      <c r="K261" s="145"/>
      <c r="L261" s="28"/>
      <c r="M261" s="395">
        <v>44237</v>
      </c>
      <c r="N261" s="158">
        <f t="shared" si="127"/>
        <v>7</v>
      </c>
      <c r="O261" s="27" t="s">
        <v>0</v>
      </c>
      <c r="P261" s="27"/>
      <c r="Q261" s="27"/>
      <c r="R261" s="27"/>
      <c r="S261" s="27"/>
      <c r="T261" s="27"/>
      <c r="U261" s="28"/>
      <c r="V261" s="32">
        <v>0.25</v>
      </c>
      <c r="W261" s="318">
        <v>0.25</v>
      </c>
      <c r="X261" s="318"/>
      <c r="Y261" s="160">
        <f t="shared" si="113"/>
        <v>0.5</v>
      </c>
      <c r="Z261" s="159">
        <f t="shared" si="128"/>
        <v>7.5</v>
      </c>
      <c r="AA261" s="327"/>
      <c r="AB261" s="400">
        <f t="shared" si="137"/>
        <v>-30</v>
      </c>
      <c r="AC261" s="371"/>
      <c r="AD261" s="226" t="str">
        <f t="shared" si="114"/>
        <v/>
      </c>
      <c r="AE261" s="368">
        <f t="shared" si="129"/>
        <v>-22.5</v>
      </c>
      <c r="AF261" s="339"/>
      <c r="AG261" s="342"/>
      <c r="AH261" s="339"/>
      <c r="AI261" s="161">
        <f t="shared" si="130"/>
        <v>0</v>
      </c>
      <c r="AJ261" s="162">
        <f t="shared" si="115"/>
        <v>7.5</v>
      </c>
      <c r="AK261" s="163">
        <f t="shared" si="131"/>
        <v>7.5</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f t="shared" si="116"/>
        <v>7</v>
      </c>
      <c r="AX261" s="165" t="str">
        <f t="shared" si="117"/>
        <v/>
      </c>
      <c r="AY261" s="193">
        <f t="shared" si="118"/>
        <v>7</v>
      </c>
      <c r="AZ261" s="183" t="str">
        <f t="shared" si="119"/>
        <v/>
      </c>
      <c r="BA261" s="173">
        <f t="shared" si="120"/>
        <v>0.25</v>
      </c>
      <c r="BB261" s="174" t="str">
        <f t="shared" si="121"/>
        <v/>
      </c>
      <c r="BC261" s="186">
        <f t="shared" si="144"/>
        <v>0.25</v>
      </c>
      <c r="BD261" s="174" t="str">
        <f t="shared" si="122"/>
        <v/>
      </c>
      <c r="BE261" s="201">
        <f t="shared" si="123"/>
        <v>0.25</v>
      </c>
      <c r="BF261" s="174" t="str">
        <f t="shared" si="124"/>
        <v/>
      </c>
      <c r="BG261" s="186">
        <f t="shared" si="125"/>
        <v>0.25</v>
      </c>
      <c r="BH261" s="175" t="str">
        <f t="shared" si="126"/>
        <v/>
      </c>
      <c r="BI261" s="632"/>
      <c r="BQ261" s="57" t="s">
        <v>1972</v>
      </c>
      <c r="BV261" s="57" t="s">
        <v>1973</v>
      </c>
      <c r="BW261" s="57"/>
      <c r="CC261" s="57" t="s">
        <v>1974</v>
      </c>
    </row>
    <row r="262" spans="1:81" ht="37.5" x14ac:dyDescent="0.3">
      <c r="A262" s="219"/>
      <c r="B262" s="220"/>
      <c r="C262" s="213">
        <v>251</v>
      </c>
      <c r="D262" s="657" t="s">
        <v>3578</v>
      </c>
      <c r="E262" s="35" t="s">
        <v>46</v>
      </c>
      <c r="F262" s="34"/>
      <c r="G262" s="131">
        <v>44229</v>
      </c>
      <c r="H262" s="136">
        <v>44237</v>
      </c>
      <c r="I262" s="140" t="s">
        <v>0</v>
      </c>
      <c r="J262" s="78"/>
      <c r="K262" s="144"/>
      <c r="L262" s="119"/>
      <c r="M262" s="395">
        <v>44237</v>
      </c>
      <c r="N262" s="158">
        <f t="shared" si="127"/>
        <v>7</v>
      </c>
      <c r="O262" s="311" t="s">
        <v>0</v>
      </c>
      <c r="P262" s="315"/>
      <c r="Q262" s="315"/>
      <c r="R262" s="315"/>
      <c r="S262" s="315"/>
      <c r="T262" s="315"/>
      <c r="U262" s="316"/>
      <c r="V262" s="167">
        <v>0.25</v>
      </c>
      <c r="W262" s="313">
        <v>0.25</v>
      </c>
      <c r="X262" s="313"/>
      <c r="Y262" s="160">
        <f t="shared" si="113"/>
        <v>0.5</v>
      </c>
      <c r="Z262" s="159">
        <f t="shared" si="128"/>
        <v>7.5</v>
      </c>
      <c r="AA262" s="329"/>
      <c r="AB262" s="400">
        <f t="shared" si="137"/>
        <v>-30</v>
      </c>
      <c r="AC262" s="371"/>
      <c r="AD262" s="226" t="str">
        <f t="shared" si="114"/>
        <v/>
      </c>
      <c r="AE262" s="368">
        <f t="shared" si="129"/>
        <v>-22.5</v>
      </c>
      <c r="AF262" s="343"/>
      <c r="AG262" s="338"/>
      <c r="AH262" s="336"/>
      <c r="AI262" s="161">
        <f t="shared" si="130"/>
        <v>0</v>
      </c>
      <c r="AJ262" s="162">
        <f t="shared" si="115"/>
        <v>7.5</v>
      </c>
      <c r="AK262" s="163">
        <f t="shared" si="131"/>
        <v>7.5</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f t="shared" si="116"/>
        <v>7</v>
      </c>
      <c r="AX262" s="165" t="str">
        <f t="shared" si="117"/>
        <v/>
      </c>
      <c r="AY262" s="193">
        <f t="shared" si="118"/>
        <v>7</v>
      </c>
      <c r="AZ262" s="183" t="str">
        <f t="shared" si="119"/>
        <v/>
      </c>
      <c r="BA262" s="173">
        <f t="shared" si="120"/>
        <v>0.25</v>
      </c>
      <c r="BB262" s="174" t="str">
        <f t="shared" si="121"/>
        <v/>
      </c>
      <c r="BC262" s="186">
        <f t="shared" si="144"/>
        <v>0.25</v>
      </c>
      <c r="BD262" s="174" t="str">
        <f t="shared" si="122"/>
        <v/>
      </c>
      <c r="BE262" s="201">
        <f t="shared" si="123"/>
        <v>0.25</v>
      </c>
      <c r="BF262" s="174" t="str">
        <f t="shared" si="124"/>
        <v/>
      </c>
      <c r="BG262" s="186">
        <f t="shared" si="125"/>
        <v>0.25</v>
      </c>
      <c r="BH262" s="175" t="str">
        <f t="shared" si="126"/>
        <v/>
      </c>
      <c r="BI262" s="632"/>
      <c r="BQ262" s="57" t="s">
        <v>1975</v>
      </c>
      <c r="BV262" s="57" t="s">
        <v>1976</v>
      </c>
      <c r="BW262" s="57"/>
      <c r="CC262" s="57" t="s">
        <v>1977</v>
      </c>
    </row>
    <row r="263" spans="1:81" ht="56.25" x14ac:dyDescent="0.3">
      <c r="A263" s="219"/>
      <c r="B263" s="220"/>
      <c r="C263" s="213">
        <v>252</v>
      </c>
      <c r="D263" s="643" t="s">
        <v>3577</v>
      </c>
      <c r="E263" s="33" t="s">
        <v>3505</v>
      </c>
      <c r="F263" s="34"/>
      <c r="G263" s="131">
        <v>44229</v>
      </c>
      <c r="H263" s="133">
        <v>44237</v>
      </c>
      <c r="I263" s="140" t="s">
        <v>0</v>
      </c>
      <c r="J263" s="78"/>
      <c r="K263" s="144"/>
      <c r="L263" s="119"/>
      <c r="M263" s="394">
        <v>44237</v>
      </c>
      <c r="N263" s="158">
        <f t="shared" si="127"/>
        <v>7</v>
      </c>
      <c r="O263" s="315"/>
      <c r="P263" s="315"/>
      <c r="Q263" s="315"/>
      <c r="R263" s="315" t="s">
        <v>0</v>
      </c>
      <c r="S263" s="315"/>
      <c r="T263" s="316"/>
      <c r="U263" s="317"/>
      <c r="V263" s="167">
        <v>0.25</v>
      </c>
      <c r="W263" s="313"/>
      <c r="X263" s="313"/>
      <c r="Y263" s="160">
        <f t="shared" si="113"/>
        <v>0.25</v>
      </c>
      <c r="Z263" s="159">
        <f t="shared" si="128"/>
        <v>2.5</v>
      </c>
      <c r="AA263" s="326"/>
      <c r="AB263" s="400">
        <f t="shared" si="137"/>
        <v>-30</v>
      </c>
      <c r="AC263" s="370"/>
      <c r="AD263" s="226" t="str">
        <f t="shared" si="114"/>
        <v/>
      </c>
      <c r="AE263" s="368">
        <f t="shared" si="129"/>
        <v>-27.5</v>
      </c>
      <c r="AF263" s="331"/>
      <c r="AG263" s="333"/>
      <c r="AH263" s="334"/>
      <c r="AI263" s="161">
        <f t="shared" si="130"/>
        <v>0</v>
      </c>
      <c r="AJ263" s="162">
        <f t="shared" si="115"/>
        <v>2.5</v>
      </c>
      <c r="AK263" s="163">
        <f t="shared" si="131"/>
        <v>2.5</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f t="shared" si="116"/>
        <v>7</v>
      </c>
      <c r="AX263" s="165" t="str">
        <f t="shared" si="117"/>
        <v/>
      </c>
      <c r="AY263" s="193">
        <f t="shared" si="118"/>
        <v>7</v>
      </c>
      <c r="AZ263" s="183" t="str">
        <f t="shared" si="119"/>
        <v/>
      </c>
      <c r="BA263" s="173">
        <f t="shared" si="120"/>
        <v>0.25</v>
      </c>
      <c r="BB263" s="174" t="str">
        <f t="shared" si="121"/>
        <v/>
      </c>
      <c r="BC263" s="186">
        <f t="shared" si="144"/>
        <v>0.25</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37.5" x14ac:dyDescent="0.3">
      <c r="A264" s="219"/>
      <c r="B264" s="220"/>
      <c r="C264" s="213">
        <v>253</v>
      </c>
      <c r="D264" s="658" t="s">
        <v>3578</v>
      </c>
      <c r="E264" s="33" t="s">
        <v>3505</v>
      </c>
      <c r="F264" s="34"/>
      <c r="G264" s="134">
        <v>44229</v>
      </c>
      <c r="H264" s="135">
        <v>44237</v>
      </c>
      <c r="I264" s="141" t="s">
        <v>0</v>
      </c>
      <c r="J264" s="25"/>
      <c r="K264" s="145"/>
      <c r="L264" s="28"/>
      <c r="M264" s="395">
        <v>44237</v>
      </c>
      <c r="N264" s="158">
        <f t="shared" si="127"/>
        <v>7</v>
      </c>
      <c r="O264" s="315"/>
      <c r="P264" s="315"/>
      <c r="Q264" s="315"/>
      <c r="R264" s="315" t="s">
        <v>0</v>
      </c>
      <c r="S264" s="315"/>
      <c r="T264" s="316"/>
      <c r="U264" s="317"/>
      <c r="V264" s="167">
        <v>0.25</v>
      </c>
      <c r="W264" s="313"/>
      <c r="X264" s="313"/>
      <c r="Y264" s="160">
        <f t="shared" si="113"/>
        <v>0.25</v>
      </c>
      <c r="Z264" s="159">
        <f t="shared" si="128"/>
        <v>2.5</v>
      </c>
      <c r="AA264" s="326"/>
      <c r="AB264" s="400">
        <f t="shared" si="137"/>
        <v>-30</v>
      </c>
      <c r="AC264" s="370"/>
      <c r="AD264" s="226" t="str">
        <f t="shared" si="114"/>
        <v/>
      </c>
      <c r="AE264" s="368">
        <f t="shared" si="129"/>
        <v>-27.5</v>
      </c>
      <c r="AF264" s="331"/>
      <c r="AG264" s="333"/>
      <c r="AH264" s="334"/>
      <c r="AI264" s="161">
        <f t="shared" si="130"/>
        <v>0</v>
      </c>
      <c r="AJ264" s="162">
        <f t="shared" si="115"/>
        <v>2.5</v>
      </c>
      <c r="AK264" s="163">
        <f t="shared" si="131"/>
        <v>2.5</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f t="shared" si="116"/>
        <v>7</v>
      </c>
      <c r="AX264" s="165" t="str">
        <f t="shared" si="117"/>
        <v/>
      </c>
      <c r="AY264" s="193">
        <f t="shared" si="118"/>
        <v>7</v>
      </c>
      <c r="AZ264" s="183" t="str">
        <f t="shared" si="119"/>
        <v/>
      </c>
      <c r="BA264" s="173">
        <f t="shared" si="120"/>
        <v>0.25</v>
      </c>
      <c r="BB264" s="174" t="str">
        <f t="shared" si="121"/>
        <v/>
      </c>
      <c r="BC264" s="186">
        <f t="shared" si="144"/>
        <v>0.25</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56.25" x14ac:dyDescent="0.3">
      <c r="A265" s="219"/>
      <c r="B265" s="220"/>
      <c r="C265" s="213">
        <v>254</v>
      </c>
      <c r="D265" s="657" t="s">
        <v>3579</v>
      </c>
      <c r="E265" s="33" t="s">
        <v>3508</v>
      </c>
      <c r="F265" s="34"/>
      <c r="G265" s="134">
        <v>44230</v>
      </c>
      <c r="H265" s="135">
        <v>44251</v>
      </c>
      <c r="I265" s="141"/>
      <c r="J265" s="25"/>
      <c r="K265" s="145"/>
      <c r="L265" s="28"/>
      <c r="M265" s="395">
        <v>44251</v>
      </c>
      <c r="N265" s="158">
        <f t="shared" si="127"/>
        <v>16</v>
      </c>
      <c r="O265" s="315" t="s">
        <v>0</v>
      </c>
      <c r="P265" s="315"/>
      <c r="Q265" s="315"/>
      <c r="R265" s="315"/>
      <c r="S265" s="315"/>
      <c r="T265" s="316"/>
      <c r="U265" s="317"/>
      <c r="V265" s="167">
        <v>0.25</v>
      </c>
      <c r="W265" s="313">
        <v>0.25</v>
      </c>
      <c r="X265" s="313"/>
      <c r="Y265" s="160">
        <f t="shared" si="113"/>
        <v>0.5</v>
      </c>
      <c r="Z265" s="159">
        <f t="shared" si="128"/>
        <v>7.5</v>
      </c>
      <c r="AA265" s="326"/>
      <c r="AB265" s="400">
        <f t="shared" si="137"/>
        <v>-30</v>
      </c>
      <c r="AC265" s="370"/>
      <c r="AD265" s="226" t="str">
        <f t="shared" si="114"/>
        <v/>
      </c>
      <c r="AE265" s="368">
        <f t="shared" si="129"/>
        <v>-22.5</v>
      </c>
      <c r="AF265" s="331"/>
      <c r="AG265" s="333"/>
      <c r="AH265" s="334"/>
      <c r="AI265" s="161">
        <f t="shared" si="130"/>
        <v>0</v>
      </c>
      <c r="AJ265" s="162">
        <f t="shared" si="115"/>
        <v>7.5</v>
      </c>
      <c r="AK265" s="163">
        <f t="shared" si="131"/>
        <v>7.5</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f t="shared" si="116"/>
        <v>16</v>
      </c>
      <c r="AX265" s="165" t="str">
        <f t="shared" si="117"/>
        <v/>
      </c>
      <c r="AY265" s="193">
        <f t="shared" si="118"/>
        <v>16</v>
      </c>
      <c r="AZ265" s="183" t="str">
        <f t="shared" si="119"/>
        <v/>
      </c>
      <c r="BA265" s="173">
        <f t="shared" si="120"/>
        <v>0.25</v>
      </c>
      <c r="BB265" s="174" t="str">
        <f t="shared" si="121"/>
        <v/>
      </c>
      <c r="BC265" s="186">
        <f t="shared" si="144"/>
        <v>0.25</v>
      </c>
      <c r="BD265" s="174" t="str">
        <f t="shared" si="122"/>
        <v/>
      </c>
      <c r="BE265" s="201">
        <f t="shared" si="123"/>
        <v>0.25</v>
      </c>
      <c r="BF265" s="174" t="str">
        <f t="shared" si="124"/>
        <v/>
      </c>
      <c r="BG265" s="186">
        <f t="shared" si="125"/>
        <v>0.25</v>
      </c>
      <c r="BH265" s="175" t="str">
        <f t="shared" si="126"/>
        <v/>
      </c>
      <c r="BI265" s="632"/>
      <c r="BQ265" s="57" t="s">
        <v>1984</v>
      </c>
      <c r="BV265" s="57" t="s">
        <v>1985</v>
      </c>
      <c r="BW265" s="57"/>
      <c r="CC265" s="57" t="s">
        <v>1986</v>
      </c>
    </row>
    <row r="266" spans="1:81" ht="56.25" x14ac:dyDescent="0.3">
      <c r="A266" s="221"/>
      <c r="B266" s="222"/>
      <c r="C266" s="214">
        <v>255</v>
      </c>
      <c r="D266" s="640" t="s">
        <v>3580</v>
      </c>
      <c r="E266" s="16" t="s">
        <v>46</v>
      </c>
      <c r="F266" s="17"/>
      <c r="G266" s="134">
        <v>44231</v>
      </c>
      <c r="H266" s="135">
        <v>44231</v>
      </c>
      <c r="I266" s="141" t="s">
        <v>0</v>
      </c>
      <c r="J266" s="25"/>
      <c r="K266" s="145"/>
      <c r="L266" s="28"/>
      <c r="M266" s="395">
        <v>44231</v>
      </c>
      <c r="N266" s="158">
        <f t="shared" si="127"/>
        <v>1</v>
      </c>
      <c r="O266" s="27"/>
      <c r="P266" s="27"/>
      <c r="Q266" s="27"/>
      <c r="R266" s="27" t="s">
        <v>0</v>
      </c>
      <c r="S266" s="27"/>
      <c r="T266" s="28"/>
      <c r="U266" s="29"/>
      <c r="V266" s="167">
        <v>0.25</v>
      </c>
      <c r="W266" s="313"/>
      <c r="X266" s="313"/>
      <c r="Y266" s="160">
        <f t="shared" si="113"/>
        <v>0.25</v>
      </c>
      <c r="Z266" s="159">
        <f t="shared" si="128"/>
        <v>2.5</v>
      </c>
      <c r="AA266" s="327"/>
      <c r="AB266" s="400">
        <f t="shared" si="137"/>
        <v>-30</v>
      </c>
      <c r="AC266" s="371"/>
      <c r="AD266" s="226" t="str">
        <f t="shared" si="114"/>
        <v/>
      </c>
      <c r="AE266" s="368">
        <f t="shared" si="129"/>
        <v>-27.5</v>
      </c>
      <c r="AF266" s="339"/>
      <c r="AG266" s="338"/>
      <c r="AH266" s="336"/>
      <c r="AI266" s="161">
        <f t="shared" si="130"/>
        <v>0</v>
      </c>
      <c r="AJ266" s="162">
        <f t="shared" si="115"/>
        <v>2.5</v>
      </c>
      <c r="AK266" s="163">
        <f t="shared" si="131"/>
        <v>2.5</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f t="shared" si="116"/>
        <v>1</v>
      </c>
      <c r="AX266" s="165" t="str">
        <f t="shared" si="117"/>
        <v/>
      </c>
      <c r="AY266" s="193">
        <f t="shared" si="118"/>
        <v>1</v>
      </c>
      <c r="AZ266" s="183" t="str">
        <f t="shared" si="119"/>
        <v/>
      </c>
      <c r="BA266" s="173">
        <f t="shared" si="120"/>
        <v>0.25</v>
      </c>
      <c r="BB266" s="174" t="str">
        <f t="shared" si="121"/>
        <v/>
      </c>
      <c r="BC266" s="186">
        <f t="shared" si="144"/>
        <v>0.25</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37.5" x14ac:dyDescent="0.3">
      <c r="A267" s="221"/>
      <c r="B267" s="222"/>
      <c r="C267" s="213">
        <v>256</v>
      </c>
      <c r="D267" s="640" t="s">
        <v>3581</v>
      </c>
      <c r="E267" s="16" t="s">
        <v>46</v>
      </c>
      <c r="F267" s="17"/>
      <c r="G267" s="134">
        <v>44231</v>
      </c>
      <c r="H267" s="135">
        <v>44231</v>
      </c>
      <c r="I267" s="141" t="s">
        <v>0</v>
      </c>
      <c r="J267" s="25"/>
      <c r="K267" s="145"/>
      <c r="L267" s="28"/>
      <c r="M267" s="395">
        <v>44231</v>
      </c>
      <c r="N267" s="158">
        <f t="shared" si="127"/>
        <v>1</v>
      </c>
      <c r="O267" s="27"/>
      <c r="P267" s="27"/>
      <c r="Q267" s="27"/>
      <c r="R267" s="27" t="s">
        <v>0</v>
      </c>
      <c r="S267" s="27"/>
      <c r="T267" s="28"/>
      <c r="U267" s="29"/>
      <c r="V267" s="32">
        <v>0.25</v>
      </c>
      <c r="W267" s="318"/>
      <c r="X267" s="319"/>
      <c r="Y267" s="160">
        <f t="shared" si="113"/>
        <v>0.25</v>
      </c>
      <c r="Z267" s="159">
        <f t="shared" si="128"/>
        <v>2.5</v>
      </c>
      <c r="AA267" s="327"/>
      <c r="AB267" s="400">
        <f t="shared" si="137"/>
        <v>-30</v>
      </c>
      <c r="AC267" s="371"/>
      <c r="AD267" s="226" t="str">
        <f t="shared" si="114"/>
        <v/>
      </c>
      <c r="AE267" s="368">
        <f t="shared" si="129"/>
        <v>-27.5</v>
      </c>
      <c r="AF267" s="339"/>
      <c r="AG267" s="338"/>
      <c r="AH267" s="336"/>
      <c r="AI267" s="161">
        <f t="shared" si="130"/>
        <v>0</v>
      </c>
      <c r="AJ267" s="162">
        <f t="shared" si="115"/>
        <v>2.5</v>
      </c>
      <c r="AK267" s="163">
        <f t="shared" si="131"/>
        <v>2.5</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f t="shared" si="116"/>
        <v>1</v>
      </c>
      <c r="AX267" s="165" t="str">
        <f t="shared" si="117"/>
        <v/>
      </c>
      <c r="AY267" s="193">
        <f t="shared" si="118"/>
        <v>1</v>
      </c>
      <c r="AZ267" s="183" t="str">
        <f t="shared" si="119"/>
        <v/>
      </c>
      <c r="BA267" s="173">
        <f t="shared" si="120"/>
        <v>0.25</v>
      </c>
      <c r="BB267" s="174" t="str">
        <f t="shared" si="121"/>
        <v/>
      </c>
      <c r="BC267" s="186">
        <f t="shared" si="144"/>
        <v>0.25</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37.5" x14ac:dyDescent="0.3">
      <c r="A268" s="221"/>
      <c r="B268" s="222"/>
      <c r="C268" s="214">
        <v>257</v>
      </c>
      <c r="D268" s="640" t="s">
        <v>3582</v>
      </c>
      <c r="E268" s="16" t="s">
        <v>46</v>
      </c>
      <c r="F268" s="17"/>
      <c r="G268" s="134">
        <v>44231</v>
      </c>
      <c r="H268" s="135">
        <v>44231</v>
      </c>
      <c r="I268" s="141" t="s">
        <v>0</v>
      </c>
      <c r="J268" s="25"/>
      <c r="K268" s="145"/>
      <c r="L268" s="28"/>
      <c r="M268" s="395">
        <v>44231</v>
      </c>
      <c r="N268" s="158">
        <f t="shared" si="127"/>
        <v>1</v>
      </c>
      <c r="O268" s="27"/>
      <c r="P268" s="27"/>
      <c r="Q268" s="27"/>
      <c r="R268" s="27" t="s">
        <v>0</v>
      </c>
      <c r="S268" s="27"/>
      <c r="T268" s="28"/>
      <c r="U268" s="29"/>
      <c r="V268" s="32">
        <v>0.25</v>
      </c>
      <c r="W268" s="318"/>
      <c r="X268" s="319"/>
      <c r="Y268" s="160">
        <f t="shared" ref="Y268:Y331" si="145">V268+W268+X268</f>
        <v>0.25</v>
      </c>
      <c r="Z268" s="159">
        <f t="shared" si="128"/>
        <v>2.5</v>
      </c>
      <c r="AA268" s="327"/>
      <c r="AB268" s="400">
        <f t="shared" si="137"/>
        <v>-30</v>
      </c>
      <c r="AC268" s="371"/>
      <c r="AD268" s="226" t="str">
        <f t="shared" ref="AD268:AD331" si="146">IF(F268="x",(0-((V268*10)+(W268*20))),"")</f>
        <v/>
      </c>
      <c r="AE268" s="368">
        <f t="shared" si="129"/>
        <v>-27.5</v>
      </c>
      <c r="AF268" s="339"/>
      <c r="AG268" s="338"/>
      <c r="AH268" s="336"/>
      <c r="AI268" s="161">
        <f t="shared" si="130"/>
        <v>0</v>
      </c>
      <c r="AJ268" s="162">
        <f t="shared" ref="AJ268:AJ331" si="147">(X268*20)+Z268+AA268+AF268</f>
        <v>2.5</v>
      </c>
      <c r="AK268" s="163">
        <f t="shared" si="131"/>
        <v>2.5</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f t="shared" ref="AW268:AW331" si="148">IF(N268&gt;0,N268,"")</f>
        <v>1</v>
      </c>
      <c r="AX268" s="165" t="str">
        <f t="shared" ref="AX268:AX331" si="149">IF(AND(K268="x",AW268&gt;0),AW268,"")</f>
        <v/>
      </c>
      <c r="AY268" s="193">
        <f t="shared" ref="AY268:AY331" si="150">IF(OR(K268="x",F268="x",AW268&lt;=0),"",AW268)</f>
        <v>1</v>
      </c>
      <c r="AZ268" s="183" t="str">
        <f t="shared" ref="AZ268:AZ331" si="151">IF(AND(F268="x",AW268&gt;0),AW268,"")</f>
        <v/>
      </c>
      <c r="BA268" s="173">
        <f t="shared" ref="BA268:BA331" si="152">IF(V268&gt;0,V268,"")</f>
        <v>0.25</v>
      </c>
      <c r="BB268" s="174" t="str">
        <f t="shared" ref="BB268:BB331" si="153">IF(AND(K268="x",BA268&gt;0),BA268,"")</f>
        <v/>
      </c>
      <c r="BC268" s="186">
        <f t="shared" si="144"/>
        <v>0.25</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37.5" x14ac:dyDescent="0.3">
      <c r="A269" s="221"/>
      <c r="B269" s="222"/>
      <c r="C269" s="214">
        <v>258</v>
      </c>
      <c r="D269" s="655" t="s">
        <v>3583</v>
      </c>
      <c r="E269" s="16" t="s">
        <v>46</v>
      </c>
      <c r="F269" s="17"/>
      <c r="G269" s="134">
        <v>44231</v>
      </c>
      <c r="H269" s="135">
        <v>44231</v>
      </c>
      <c r="I269" s="141" t="s">
        <v>0</v>
      </c>
      <c r="J269" s="25"/>
      <c r="K269" s="145"/>
      <c r="L269" s="28"/>
      <c r="M269" s="395">
        <v>44231</v>
      </c>
      <c r="N269" s="158">
        <f t="shared" ref="N269:N332" si="159">IF((NETWORKDAYS(G269,M269)&gt;0),(NETWORKDAYS(G269,M269)),"")</f>
        <v>1</v>
      </c>
      <c r="O269" s="27"/>
      <c r="P269" s="27"/>
      <c r="Q269" s="27"/>
      <c r="R269" s="27" t="s">
        <v>0</v>
      </c>
      <c r="S269" s="27"/>
      <c r="T269" s="28"/>
      <c r="U269" s="29"/>
      <c r="V269" s="32">
        <v>0.25</v>
      </c>
      <c r="W269" s="318"/>
      <c r="X269" s="319"/>
      <c r="Y269" s="160">
        <f t="shared" si="145"/>
        <v>0.25</v>
      </c>
      <c r="Z269" s="159">
        <f t="shared" ref="Z269:Z332" si="160">IF((F269="x"),0,((V269*10)+(W269*20)))</f>
        <v>2.5</v>
      </c>
      <c r="AA269" s="327"/>
      <c r="AB269" s="400">
        <f t="shared" si="137"/>
        <v>-30</v>
      </c>
      <c r="AC269" s="371"/>
      <c r="AD269" s="226" t="str">
        <f t="shared" si="146"/>
        <v/>
      </c>
      <c r="AE269" s="368">
        <f t="shared" ref="AE269:AE332" si="161">IF(AND(Z269&gt;0,F269="x"),0,IF(AND(Z269&gt;0,AC269="x"),Z269-60,IF(AND(Z269&gt;0,AB269=-30),Z269+AB269,0)))</f>
        <v>-27.5</v>
      </c>
      <c r="AF269" s="339"/>
      <c r="AG269" s="338"/>
      <c r="AH269" s="336"/>
      <c r="AI269" s="161">
        <f t="shared" ref="AI269:AI332" si="162">IF(AE269&lt;=0,AG269,AE269+AG269)</f>
        <v>0</v>
      </c>
      <c r="AJ269" s="162">
        <f t="shared" si="147"/>
        <v>2.5</v>
      </c>
      <c r="AK269" s="163">
        <f t="shared" ref="AK269:AK332" si="163">AJ269-AH269</f>
        <v>2.5</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f t="shared" si="148"/>
        <v>1</v>
      </c>
      <c r="AX269" s="165" t="str">
        <f t="shared" si="149"/>
        <v/>
      </c>
      <c r="AY269" s="193">
        <f t="shared" si="150"/>
        <v>1</v>
      </c>
      <c r="AZ269" s="183" t="str">
        <f t="shared" si="151"/>
        <v/>
      </c>
      <c r="BA269" s="173">
        <f t="shared" si="152"/>
        <v>0.25</v>
      </c>
      <c r="BB269" s="174" t="str">
        <f t="shared" si="153"/>
        <v/>
      </c>
      <c r="BC269" s="186">
        <f t="shared" si="144"/>
        <v>0.25</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37.5" x14ac:dyDescent="0.3">
      <c r="A270" s="221"/>
      <c r="B270" s="222"/>
      <c r="C270" s="213">
        <v>259</v>
      </c>
      <c r="D270" s="640" t="s">
        <v>3584</v>
      </c>
      <c r="E270" s="16" t="s">
        <v>46</v>
      </c>
      <c r="F270" s="17"/>
      <c r="G270" s="134">
        <v>44231</v>
      </c>
      <c r="H270" s="135">
        <v>44231</v>
      </c>
      <c r="I270" s="141" t="s">
        <v>0</v>
      </c>
      <c r="J270" s="25"/>
      <c r="K270" s="145"/>
      <c r="L270" s="28"/>
      <c r="M270" s="395">
        <v>44231</v>
      </c>
      <c r="N270" s="158">
        <f t="shared" si="159"/>
        <v>1</v>
      </c>
      <c r="O270" s="27"/>
      <c r="P270" s="27"/>
      <c r="Q270" s="27"/>
      <c r="R270" s="27" t="s">
        <v>0</v>
      </c>
      <c r="S270" s="27"/>
      <c r="T270" s="28"/>
      <c r="U270" s="29"/>
      <c r="V270" s="32">
        <v>0.25</v>
      </c>
      <c r="W270" s="318"/>
      <c r="X270" s="319"/>
      <c r="Y270" s="160">
        <f t="shared" si="145"/>
        <v>0.25</v>
      </c>
      <c r="Z270" s="159">
        <f t="shared" si="160"/>
        <v>2.5</v>
      </c>
      <c r="AA270" s="327"/>
      <c r="AB270" s="400">
        <f t="shared" ref="AB270:AB333" si="169">IF(AND(Z270&gt;=0,F270="x"),0,IF(AND(Z270&gt;0,AC270="x"),0,IF(Z270&gt;0,0-30,0)))</f>
        <v>-30</v>
      </c>
      <c r="AC270" s="371"/>
      <c r="AD270" s="226" t="str">
        <f t="shared" si="146"/>
        <v/>
      </c>
      <c r="AE270" s="368">
        <f t="shared" si="161"/>
        <v>-27.5</v>
      </c>
      <c r="AF270" s="339"/>
      <c r="AG270" s="338"/>
      <c r="AH270" s="336"/>
      <c r="AI270" s="161">
        <f t="shared" si="162"/>
        <v>0</v>
      </c>
      <c r="AJ270" s="162">
        <f t="shared" si="147"/>
        <v>2.5</v>
      </c>
      <c r="AK270" s="163">
        <f t="shared" si="163"/>
        <v>2.5</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f t="shared" si="148"/>
        <v>1</v>
      </c>
      <c r="AX270" s="165" t="str">
        <f t="shared" si="149"/>
        <v/>
      </c>
      <c r="AY270" s="193">
        <f t="shared" si="150"/>
        <v>1</v>
      </c>
      <c r="AZ270" s="183" t="str">
        <f t="shared" si="151"/>
        <v/>
      </c>
      <c r="BA270" s="173">
        <f t="shared" si="152"/>
        <v>0.25</v>
      </c>
      <c r="BB270" s="174" t="str">
        <f t="shared" si="153"/>
        <v/>
      </c>
      <c r="BC270" s="186">
        <f t="shared" si="144"/>
        <v>0.25</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37.5" x14ac:dyDescent="0.3">
      <c r="A271" s="221"/>
      <c r="B271" s="222"/>
      <c r="C271" s="214">
        <v>260</v>
      </c>
      <c r="D271" s="640" t="s">
        <v>3585</v>
      </c>
      <c r="E271" s="16" t="s">
        <v>46</v>
      </c>
      <c r="F271" s="17"/>
      <c r="G271" s="134">
        <v>44231</v>
      </c>
      <c r="H271" s="135">
        <v>44231</v>
      </c>
      <c r="I271" s="141" t="s">
        <v>0</v>
      </c>
      <c r="J271" s="80"/>
      <c r="K271" s="147"/>
      <c r="L271" s="30"/>
      <c r="M271" s="395">
        <v>44231</v>
      </c>
      <c r="N271" s="158">
        <f t="shared" si="159"/>
        <v>1</v>
      </c>
      <c r="O271" s="27"/>
      <c r="P271" s="27"/>
      <c r="Q271" s="27"/>
      <c r="R271" s="27" t="s">
        <v>0</v>
      </c>
      <c r="S271" s="27"/>
      <c r="T271" s="28"/>
      <c r="U271" s="29"/>
      <c r="V271" s="32">
        <v>0.25</v>
      </c>
      <c r="W271" s="318"/>
      <c r="X271" s="319"/>
      <c r="Y271" s="160">
        <f t="shared" si="145"/>
        <v>0.25</v>
      </c>
      <c r="Z271" s="159">
        <f t="shared" si="160"/>
        <v>2.5</v>
      </c>
      <c r="AA271" s="327"/>
      <c r="AB271" s="400">
        <f t="shared" si="169"/>
        <v>-30</v>
      </c>
      <c r="AC271" s="371"/>
      <c r="AD271" s="226" t="str">
        <f t="shared" si="146"/>
        <v/>
      </c>
      <c r="AE271" s="368">
        <f t="shared" si="161"/>
        <v>-27.5</v>
      </c>
      <c r="AF271" s="339"/>
      <c r="AG271" s="338"/>
      <c r="AH271" s="336"/>
      <c r="AI271" s="161">
        <f t="shared" si="162"/>
        <v>0</v>
      </c>
      <c r="AJ271" s="162">
        <f t="shared" si="147"/>
        <v>2.5</v>
      </c>
      <c r="AK271" s="163">
        <f t="shared" si="163"/>
        <v>2.5</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f t="shared" si="148"/>
        <v>1</v>
      </c>
      <c r="AX271" s="165" t="str">
        <f t="shared" si="149"/>
        <v/>
      </c>
      <c r="AY271" s="193">
        <f t="shared" si="150"/>
        <v>1</v>
      </c>
      <c r="AZ271" s="183" t="str">
        <f t="shared" si="151"/>
        <v/>
      </c>
      <c r="BA271" s="173">
        <f t="shared" si="152"/>
        <v>0.25</v>
      </c>
      <c r="BB271" s="174" t="str">
        <f t="shared" si="153"/>
        <v/>
      </c>
      <c r="BC271" s="186">
        <f t="shared" si="144"/>
        <v>0.25</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37.5" x14ac:dyDescent="0.3">
      <c r="A272" s="221"/>
      <c r="B272" s="222"/>
      <c r="C272" s="213">
        <v>261</v>
      </c>
      <c r="D272" s="640" t="s">
        <v>3586</v>
      </c>
      <c r="E272" s="16" t="s">
        <v>46</v>
      </c>
      <c r="F272" s="17"/>
      <c r="G272" s="134">
        <v>44231</v>
      </c>
      <c r="H272" s="135">
        <v>44231</v>
      </c>
      <c r="I272" s="141" t="s">
        <v>0</v>
      </c>
      <c r="J272" s="25"/>
      <c r="K272" s="145"/>
      <c r="L272" s="28"/>
      <c r="M272" s="395">
        <v>44231</v>
      </c>
      <c r="N272" s="158">
        <f t="shared" si="159"/>
        <v>1</v>
      </c>
      <c r="O272" s="27"/>
      <c r="P272" s="27"/>
      <c r="Q272" s="27"/>
      <c r="R272" s="27" t="s">
        <v>0</v>
      </c>
      <c r="S272" s="27"/>
      <c r="T272" s="28"/>
      <c r="U272" s="29"/>
      <c r="V272" s="32">
        <v>0.25</v>
      </c>
      <c r="W272" s="318"/>
      <c r="X272" s="319"/>
      <c r="Y272" s="160">
        <f t="shared" si="145"/>
        <v>0.25</v>
      </c>
      <c r="Z272" s="159">
        <f t="shared" si="160"/>
        <v>2.5</v>
      </c>
      <c r="AA272" s="327"/>
      <c r="AB272" s="400">
        <f t="shared" si="169"/>
        <v>-30</v>
      </c>
      <c r="AC272" s="371"/>
      <c r="AD272" s="226" t="str">
        <f t="shared" si="146"/>
        <v/>
      </c>
      <c r="AE272" s="368">
        <f t="shared" si="161"/>
        <v>-27.5</v>
      </c>
      <c r="AF272" s="339"/>
      <c r="AG272" s="338"/>
      <c r="AH272" s="336"/>
      <c r="AI272" s="161">
        <f t="shared" si="162"/>
        <v>0</v>
      </c>
      <c r="AJ272" s="162">
        <f t="shared" si="147"/>
        <v>2.5</v>
      </c>
      <c r="AK272" s="163">
        <f t="shared" si="163"/>
        <v>2.5</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f t="shared" si="148"/>
        <v>1</v>
      </c>
      <c r="AX272" s="165" t="str">
        <f t="shared" si="149"/>
        <v/>
      </c>
      <c r="AY272" s="193">
        <f t="shared" si="150"/>
        <v>1</v>
      </c>
      <c r="AZ272" s="183" t="str">
        <f t="shared" si="151"/>
        <v/>
      </c>
      <c r="BA272" s="173">
        <f t="shared" si="152"/>
        <v>0.25</v>
      </c>
      <c r="BB272" s="174" t="str">
        <f t="shared" si="153"/>
        <v/>
      </c>
      <c r="BC272" s="186">
        <f t="shared" si="144"/>
        <v>0.25</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37.5" x14ac:dyDescent="0.3">
      <c r="A273" s="221"/>
      <c r="B273" s="222"/>
      <c r="C273" s="214">
        <v>262</v>
      </c>
      <c r="D273" s="655" t="s">
        <v>3587</v>
      </c>
      <c r="E273" s="16" t="s">
        <v>46</v>
      </c>
      <c r="F273" s="17"/>
      <c r="G273" s="134">
        <v>44231</v>
      </c>
      <c r="H273" s="135">
        <v>44231</v>
      </c>
      <c r="I273" s="141" t="s">
        <v>0</v>
      </c>
      <c r="J273" s="25"/>
      <c r="K273" s="145"/>
      <c r="L273" s="28"/>
      <c r="M273" s="395">
        <v>44231</v>
      </c>
      <c r="N273" s="158">
        <f t="shared" si="159"/>
        <v>1</v>
      </c>
      <c r="O273" s="27"/>
      <c r="P273" s="27"/>
      <c r="Q273" s="27"/>
      <c r="R273" s="27" t="s">
        <v>0</v>
      </c>
      <c r="S273" s="27"/>
      <c r="T273" s="28"/>
      <c r="U273" s="29"/>
      <c r="V273" s="32">
        <v>0.25</v>
      </c>
      <c r="W273" s="318"/>
      <c r="X273" s="319"/>
      <c r="Y273" s="160">
        <f t="shared" si="145"/>
        <v>0.25</v>
      </c>
      <c r="Z273" s="159">
        <f t="shared" si="160"/>
        <v>2.5</v>
      </c>
      <c r="AA273" s="327"/>
      <c r="AB273" s="400">
        <f t="shared" si="169"/>
        <v>-30</v>
      </c>
      <c r="AC273" s="371"/>
      <c r="AD273" s="226" t="str">
        <f t="shared" si="146"/>
        <v/>
      </c>
      <c r="AE273" s="368">
        <f t="shared" si="161"/>
        <v>-27.5</v>
      </c>
      <c r="AF273" s="339"/>
      <c r="AG273" s="338"/>
      <c r="AH273" s="336"/>
      <c r="AI273" s="161">
        <f t="shared" si="162"/>
        <v>0</v>
      </c>
      <c r="AJ273" s="162">
        <f t="shared" si="147"/>
        <v>2.5</v>
      </c>
      <c r="AK273" s="163">
        <f t="shared" si="163"/>
        <v>2.5</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f t="shared" si="148"/>
        <v>1</v>
      </c>
      <c r="AX273" s="165" t="str">
        <f t="shared" si="149"/>
        <v/>
      </c>
      <c r="AY273" s="193">
        <f t="shared" si="150"/>
        <v>1</v>
      </c>
      <c r="AZ273" s="183" t="str">
        <f t="shared" si="151"/>
        <v/>
      </c>
      <c r="BA273" s="173">
        <f t="shared" si="152"/>
        <v>0.25</v>
      </c>
      <c r="BB273" s="174" t="str">
        <f t="shared" si="153"/>
        <v/>
      </c>
      <c r="BC273" s="186">
        <f t="shared" si="144"/>
        <v>0.25</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37.5" x14ac:dyDescent="0.3">
      <c r="A274" s="221"/>
      <c r="B274" s="222"/>
      <c r="C274" s="214">
        <v>263</v>
      </c>
      <c r="D274" s="640" t="s">
        <v>3588</v>
      </c>
      <c r="E274" s="16" t="s">
        <v>46</v>
      </c>
      <c r="F274" s="17"/>
      <c r="G274" s="134">
        <v>44231</v>
      </c>
      <c r="H274" s="135">
        <v>44231</v>
      </c>
      <c r="I274" s="141" t="s">
        <v>0</v>
      </c>
      <c r="J274" s="25"/>
      <c r="K274" s="145"/>
      <c r="L274" s="28"/>
      <c r="M274" s="395">
        <v>44231</v>
      </c>
      <c r="N274" s="158">
        <f t="shared" si="159"/>
        <v>1</v>
      </c>
      <c r="O274" s="27"/>
      <c r="P274" s="27"/>
      <c r="Q274" s="27"/>
      <c r="R274" s="27" t="s">
        <v>0</v>
      </c>
      <c r="S274" s="27"/>
      <c r="T274" s="28"/>
      <c r="U274" s="29"/>
      <c r="V274" s="32">
        <v>0.25</v>
      </c>
      <c r="W274" s="318"/>
      <c r="X274" s="319"/>
      <c r="Y274" s="160">
        <f t="shared" si="145"/>
        <v>0.25</v>
      </c>
      <c r="Z274" s="159">
        <f t="shared" si="160"/>
        <v>2.5</v>
      </c>
      <c r="AA274" s="327"/>
      <c r="AB274" s="400">
        <f t="shared" si="169"/>
        <v>-30</v>
      </c>
      <c r="AC274" s="371"/>
      <c r="AD274" s="226" t="str">
        <f t="shared" si="146"/>
        <v/>
      </c>
      <c r="AE274" s="368">
        <f t="shared" si="161"/>
        <v>-27.5</v>
      </c>
      <c r="AF274" s="339"/>
      <c r="AG274" s="338"/>
      <c r="AH274" s="336"/>
      <c r="AI274" s="161">
        <f t="shared" si="162"/>
        <v>0</v>
      </c>
      <c r="AJ274" s="162">
        <f t="shared" si="147"/>
        <v>2.5</v>
      </c>
      <c r="AK274" s="163">
        <f t="shared" si="163"/>
        <v>2.5</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f t="shared" si="148"/>
        <v>1</v>
      </c>
      <c r="AX274" s="165" t="str">
        <f t="shared" si="149"/>
        <v/>
      </c>
      <c r="AY274" s="193">
        <f t="shared" si="150"/>
        <v>1</v>
      </c>
      <c r="AZ274" s="183" t="str">
        <f t="shared" si="151"/>
        <v/>
      </c>
      <c r="BA274" s="173">
        <f t="shared" si="152"/>
        <v>0.25</v>
      </c>
      <c r="BB274" s="174" t="str">
        <f t="shared" si="153"/>
        <v/>
      </c>
      <c r="BC274" s="186">
        <f t="shared" ref="BC274:BC337" si="176">IF(OR(K274="x",F274="X",BA274&lt;=0),"",BA274)</f>
        <v>0.25</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56.25" x14ac:dyDescent="0.3">
      <c r="A275" s="221"/>
      <c r="B275" s="222"/>
      <c r="C275" s="213">
        <v>264</v>
      </c>
      <c r="D275" s="640" t="s">
        <v>3589</v>
      </c>
      <c r="E275" s="16" t="s">
        <v>46</v>
      </c>
      <c r="F275" s="17"/>
      <c r="G275" s="134">
        <v>44231</v>
      </c>
      <c r="H275" s="135">
        <v>44231</v>
      </c>
      <c r="I275" s="141" t="s">
        <v>0</v>
      </c>
      <c r="J275" s="25"/>
      <c r="K275" s="145"/>
      <c r="L275" s="28"/>
      <c r="M275" s="395">
        <v>44231</v>
      </c>
      <c r="N275" s="158">
        <f t="shared" si="159"/>
        <v>1</v>
      </c>
      <c r="O275" s="27"/>
      <c r="P275" s="27"/>
      <c r="Q275" s="27"/>
      <c r="R275" s="27" t="s">
        <v>0</v>
      </c>
      <c r="S275" s="27"/>
      <c r="T275" s="28"/>
      <c r="U275" s="29"/>
      <c r="V275" s="32">
        <v>0.25</v>
      </c>
      <c r="W275" s="318"/>
      <c r="X275" s="319"/>
      <c r="Y275" s="160">
        <f t="shared" si="145"/>
        <v>0.25</v>
      </c>
      <c r="Z275" s="159">
        <f t="shared" si="160"/>
        <v>2.5</v>
      </c>
      <c r="AA275" s="327"/>
      <c r="AB275" s="400">
        <f t="shared" si="169"/>
        <v>-30</v>
      </c>
      <c r="AC275" s="371"/>
      <c r="AD275" s="226" t="str">
        <f t="shared" si="146"/>
        <v/>
      </c>
      <c r="AE275" s="368">
        <f t="shared" si="161"/>
        <v>-27.5</v>
      </c>
      <c r="AF275" s="339"/>
      <c r="AG275" s="338"/>
      <c r="AH275" s="336"/>
      <c r="AI275" s="161">
        <f t="shared" si="162"/>
        <v>0</v>
      </c>
      <c r="AJ275" s="162">
        <f t="shared" si="147"/>
        <v>2.5</v>
      </c>
      <c r="AK275" s="163">
        <f t="shared" si="163"/>
        <v>2.5</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f t="shared" si="148"/>
        <v>1</v>
      </c>
      <c r="AX275" s="165" t="str">
        <f t="shared" si="149"/>
        <v/>
      </c>
      <c r="AY275" s="193">
        <f t="shared" si="150"/>
        <v>1</v>
      </c>
      <c r="AZ275" s="183" t="str">
        <f t="shared" si="151"/>
        <v/>
      </c>
      <c r="BA275" s="173">
        <f t="shared" si="152"/>
        <v>0.25</v>
      </c>
      <c r="BB275" s="174" t="str">
        <f t="shared" si="153"/>
        <v/>
      </c>
      <c r="BC275" s="186">
        <f t="shared" si="176"/>
        <v>0.25</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37.5" x14ac:dyDescent="0.3">
      <c r="A276" s="221"/>
      <c r="B276" s="222"/>
      <c r="C276" s="214">
        <v>265</v>
      </c>
      <c r="D276" s="640" t="s">
        <v>3590</v>
      </c>
      <c r="E276" s="16" t="s">
        <v>46</v>
      </c>
      <c r="F276" s="17"/>
      <c r="G276" s="134">
        <v>44231</v>
      </c>
      <c r="H276" s="135">
        <v>44231</v>
      </c>
      <c r="I276" s="141" t="s">
        <v>0</v>
      </c>
      <c r="J276" s="25"/>
      <c r="K276" s="145"/>
      <c r="L276" s="28"/>
      <c r="M276" s="395">
        <v>44231</v>
      </c>
      <c r="N276" s="158">
        <f t="shared" si="159"/>
        <v>1</v>
      </c>
      <c r="O276" s="27"/>
      <c r="P276" s="27"/>
      <c r="Q276" s="27"/>
      <c r="R276" s="27" t="s">
        <v>0</v>
      </c>
      <c r="S276" s="27"/>
      <c r="T276" s="28"/>
      <c r="U276" s="29"/>
      <c r="V276" s="32">
        <v>0.25</v>
      </c>
      <c r="W276" s="318"/>
      <c r="X276" s="319"/>
      <c r="Y276" s="160">
        <f t="shared" si="145"/>
        <v>0.25</v>
      </c>
      <c r="Z276" s="159">
        <f t="shared" si="160"/>
        <v>2.5</v>
      </c>
      <c r="AA276" s="327"/>
      <c r="AB276" s="400">
        <f t="shared" si="169"/>
        <v>-30</v>
      </c>
      <c r="AC276" s="371"/>
      <c r="AD276" s="226" t="str">
        <f t="shared" si="146"/>
        <v/>
      </c>
      <c r="AE276" s="368">
        <f t="shared" si="161"/>
        <v>-27.5</v>
      </c>
      <c r="AF276" s="339"/>
      <c r="AG276" s="338"/>
      <c r="AH276" s="336"/>
      <c r="AI276" s="161">
        <f t="shared" si="162"/>
        <v>0</v>
      </c>
      <c r="AJ276" s="162">
        <f t="shared" si="147"/>
        <v>2.5</v>
      </c>
      <c r="AK276" s="163">
        <f t="shared" si="163"/>
        <v>2.5</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f t="shared" si="148"/>
        <v>1</v>
      </c>
      <c r="AX276" s="165" t="str">
        <f t="shared" si="149"/>
        <v/>
      </c>
      <c r="AY276" s="193">
        <f t="shared" si="150"/>
        <v>1</v>
      </c>
      <c r="AZ276" s="183" t="str">
        <f t="shared" si="151"/>
        <v/>
      </c>
      <c r="BA276" s="173">
        <f t="shared" si="152"/>
        <v>0.25</v>
      </c>
      <c r="BB276" s="174" t="str">
        <f t="shared" si="153"/>
        <v/>
      </c>
      <c r="BC276" s="186">
        <f t="shared" si="176"/>
        <v>0.25</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37.5" x14ac:dyDescent="0.3">
      <c r="A277" s="221"/>
      <c r="B277" s="222"/>
      <c r="C277" s="213">
        <v>266</v>
      </c>
      <c r="D277" s="655" t="s">
        <v>3591</v>
      </c>
      <c r="E277" s="16" t="s">
        <v>46</v>
      </c>
      <c r="F277" s="17"/>
      <c r="G277" s="134">
        <v>44231</v>
      </c>
      <c r="H277" s="135">
        <v>44231</v>
      </c>
      <c r="I277" s="141" t="s">
        <v>0</v>
      </c>
      <c r="J277" s="25"/>
      <c r="K277" s="145"/>
      <c r="L277" s="28"/>
      <c r="M277" s="395">
        <v>44231</v>
      </c>
      <c r="N277" s="158">
        <f t="shared" si="159"/>
        <v>1</v>
      </c>
      <c r="O277" s="27"/>
      <c r="P277" s="27"/>
      <c r="Q277" s="27"/>
      <c r="R277" s="27" t="s">
        <v>0</v>
      </c>
      <c r="S277" s="27"/>
      <c r="T277" s="28"/>
      <c r="U277" s="29"/>
      <c r="V277" s="32">
        <v>0.25</v>
      </c>
      <c r="W277" s="318"/>
      <c r="X277" s="319"/>
      <c r="Y277" s="160">
        <f t="shared" si="145"/>
        <v>0.25</v>
      </c>
      <c r="Z277" s="159">
        <f t="shared" si="160"/>
        <v>2.5</v>
      </c>
      <c r="AA277" s="327"/>
      <c r="AB277" s="400">
        <f t="shared" si="169"/>
        <v>-30</v>
      </c>
      <c r="AC277" s="371"/>
      <c r="AD277" s="226" t="str">
        <f t="shared" si="146"/>
        <v/>
      </c>
      <c r="AE277" s="368">
        <f t="shared" si="161"/>
        <v>-27.5</v>
      </c>
      <c r="AF277" s="339"/>
      <c r="AG277" s="338"/>
      <c r="AH277" s="336"/>
      <c r="AI277" s="161">
        <f t="shared" si="162"/>
        <v>0</v>
      </c>
      <c r="AJ277" s="162">
        <f t="shared" si="147"/>
        <v>2.5</v>
      </c>
      <c r="AK277" s="163">
        <f t="shared" si="163"/>
        <v>2.5</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f t="shared" si="148"/>
        <v>1</v>
      </c>
      <c r="AX277" s="165" t="str">
        <f t="shared" si="149"/>
        <v/>
      </c>
      <c r="AY277" s="193">
        <f t="shared" si="150"/>
        <v>1</v>
      </c>
      <c r="AZ277" s="183" t="str">
        <f t="shared" si="151"/>
        <v/>
      </c>
      <c r="BA277" s="173">
        <f t="shared" si="152"/>
        <v>0.25</v>
      </c>
      <c r="BB277" s="174" t="str">
        <f t="shared" si="153"/>
        <v/>
      </c>
      <c r="BC277" s="186">
        <f t="shared" si="176"/>
        <v>0.25</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37.5" x14ac:dyDescent="0.3">
      <c r="A278" s="221"/>
      <c r="B278" s="222"/>
      <c r="C278" s="214">
        <v>267</v>
      </c>
      <c r="D278" s="640" t="s">
        <v>3592</v>
      </c>
      <c r="E278" s="16" t="s">
        <v>46</v>
      </c>
      <c r="F278" s="17"/>
      <c r="G278" s="134">
        <v>44231</v>
      </c>
      <c r="H278" s="135">
        <v>44231</v>
      </c>
      <c r="I278" s="141" t="s">
        <v>0</v>
      </c>
      <c r="J278" s="25"/>
      <c r="K278" s="145"/>
      <c r="L278" s="28"/>
      <c r="M278" s="395">
        <v>44231</v>
      </c>
      <c r="N278" s="158">
        <f t="shared" si="159"/>
        <v>1</v>
      </c>
      <c r="O278" s="27"/>
      <c r="P278" s="27"/>
      <c r="Q278" s="27"/>
      <c r="R278" s="27" t="s">
        <v>0</v>
      </c>
      <c r="S278" s="27"/>
      <c r="T278" s="28"/>
      <c r="U278" s="29"/>
      <c r="V278" s="32">
        <v>0.25</v>
      </c>
      <c r="W278" s="318"/>
      <c r="X278" s="319"/>
      <c r="Y278" s="160">
        <f t="shared" si="145"/>
        <v>0.25</v>
      </c>
      <c r="Z278" s="159">
        <f t="shared" si="160"/>
        <v>2.5</v>
      </c>
      <c r="AA278" s="327"/>
      <c r="AB278" s="400">
        <f t="shared" si="169"/>
        <v>-30</v>
      </c>
      <c r="AC278" s="371"/>
      <c r="AD278" s="226" t="str">
        <f t="shared" si="146"/>
        <v/>
      </c>
      <c r="AE278" s="368">
        <f t="shared" si="161"/>
        <v>-27.5</v>
      </c>
      <c r="AF278" s="339"/>
      <c r="AG278" s="338"/>
      <c r="AH278" s="336"/>
      <c r="AI278" s="161">
        <f t="shared" si="162"/>
        <v>0</v>
      </c>
      <c r="AJ278" s="162">
        <f t="shared" si="147"/>
        <v>2.5</v>
      </c>
      <c r="AK278" s="163">
        <f t="shared" si="163"/>
        <v>2.5</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f t="shared" si="148"/>
        <v>1</v>
      </c>
      <c r="AX278" s="165" t="str">
        <f t="shared" si="149"/>
        <v/>
      </c>
      <c r="AY278" s="193">
        <f t="shared" si="150"/>
        <v>1</v>
      </c>
      <c r="AZ278" s="183" t="str">
        <f t="shared" si="151"/>
        <v/>
      </c>
      <c r="BA278" s="173">
        <f t="shared" si="152"/>
        <v>0.25</v>
      </c>
      <c r="BB278" s="174" t="str">
        <f t="shared" si="153"/>
        <v/>
      </c>
      <c r="BC278" s="186">
        <f t="shared" si="176"/>
        <v>0.25</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42.75" customHeight="1" x14ac:dyDescent="0.3">
      <c r="A279" s="221"/>
      <c r="B279" s="222"/>
      <c r="C279" s="214">
        <v>268</v>
      </c>
      <c r="D279" s="640" t="s">
        <v>3593</v>
      </c>
      <c r="E279" s="16" t="s">
        <v>46</v>
      </c>
      <c r="F279" s="17"/>
      <c r="G279" s="134">
        <v>44231</v>
      </c>
      <c r="H279" s="135">
        <v>44231</v>
      </c>
      <c r="I279" s="141" t="s">
        <v>0</v>
      </c>
      <c r="J279" s="25"/>
      <c r="K279" s="145"/>
      <c r="L279" s="28"/>
      <c r="M279" s="395">
        <v>44231</v>
      </c>
      <c r="N279" s="158">
        <f t="shared" si="159"/>
        <v>1</v>
      </c>
      <c r="O279" s="27"/>
      <c r="P279" s="27"/>
      <c r="Q279" s="27"/>
      <c r="R279" s="27" t="s">
        <v>0</v>
      </c>
      <c r="S279" s="27"/>
      <c r="T279" s="28"/>
      <c r="U279" s="29"/>
      <c r="V279" s="32">
        <v>0.25</v>
      </c>
      <c r="W279" s="318"/>
      <c r="X279" s="319"/>
      <c r="Y279" s="160">
        <f t="shared" si="145"/>
        <v>0.25</v>
      </c>
      <c r="Z279" s="159">
        <f t="shared" si="160"/>
        <v>2.5</v>
      </c>
      <c r="AA279" s="327"/>
      <c r="AB279" s="400">
        <f t="shared" si="169"/>
        <v>-30</v>
      </c>
      <c r="AC279" s="371"/>
      <c r="AD279" s="226" t="str">
        <f t="shared" si="146"/>
        <v/>
      </c>
      <c r="AE279" s="368">
        <f t="shared" si="161"/>
        <v>-27.5</v>
      </c>
      <c r="AF279" s="339"/>
      <c r="AG279" s="338"/>
      <c r="AH279" s="336"/>
      <c r="AI279" s="161">
        <f t="shared" si="162"/>
        <v>0</v>
      </c>
      <c r="AJ279" s="162">
        <f t="shared" si="147"/>
        <v>2.5</v>
      </c>
      <c r="AK279" s="163">
        <f t="shared" si="163"/>
        <v>2.5</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f t="shared" si="148"/>
        <v>1</v>
      </c>
      <c r="AX279" s="165" t="str">
        <f t="shared" si="149"/>
        <v/>
      </c>
      <c r="AY279" s="193">
        <f t="shared" si="150"/>
        <v>1</v>
      </c>
      <c r="AZ279" s="183" t="str">
        <f t="shared" si="151"/>
        <v/>
      </c>
      <c r="BA279" s="173">
        <f t="shared" si="152"/>
        <v>0.25</v>
      </c>
      <c r="BB279" s="174" t="str">
        <f t="shared" si="153"/>
        <v/>
      </c>
      <c r="BC279" s="186">
        <f t="shared" si="176"/>
        <v>0.25</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56.25" x14ac:dyDescent="0.3">
      <c r="A280" s="221"/>
      <c r="B280" s="222"/>
      <c r="C280" s="213">
        <v>269</v>
      </c>
      <c r="D280" s="640" t="s">
        <v>3594</v>
      </c>
      <c r="E280" s="16" t="s">
        <v>46</v>
      </c>
      <c r="F280" s="17"/>
      <c r="G280" s="134">
        <v>44231</v>
      </c>
      <c r="H280" s="135">
        <v>44231</v>
      </c>
      <c r="I280" s="141" t="s">
        <v>0</v>
      </c>
      <c r="J280" s="25"/>
      <c r="K280" s="145"/>
      <c r="L280" s="28"/>
      <c r="M280" s="395">
        <v>44231</v>
      </c>
      <c r="N280" s="158">
        <f t="shared" si="159"/>
        <v>1</v>
      </c>
      <c r="O280" s="27"/>
      <c r="P280" s="27"/>
      <c r="Q280" s="27"/>
      <c r="R280" s="27" t="s">
        <v>0</v>
      </c>
      <c r="S280" s="27"/>
      <c r="T280" s="28"/>
      <c r="U280" s="29"/>
      <c r="V280" s="32">
        <v>0.25</v>
      </c>
      <c r="W280" s="318"/>
      <c r="X280" s="319"/>
      <c r="Y280" s="160">
        <f t="shared" si="145"/>
        <v>0.25</v>
      </c>
      <c r="Z280" s="159">
        <f t="shared" si="160"/>
        <v>2.5</v>
      </c>
      <c r="AA280" s="327"/>
      <c r="AB280" s="400">
        <f t="shared" si="169"/>
        <v>-30</v>
      </c>
      <c r="AC280" s="371"/>
      <c r="AD280" s="226" t="str">
        <f t="shared" si="146"/>
        <v/>
      </c>
      <c r="AE280" s="368">
        <f t="shared" si="161"/>
        <v>-27.5</v>
      </c>
      <c r="AF280" s="339"/>
      <c r="AG280" s="338"/>
      <c r="AH280" s="336"/>
      <c r="AI280" s="161">
        <f t="shared" si="162"/>
        <v>0</v>
      </c>
      <c r="AJ280" s="162">
        <f t="shared" si="147"/>
        <v>2.5</v>
      </c>
      <c r="AK280" s="163">
        <f t="shared" si="163"/>
        <v>2.5</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f t="shared" si="148"/>
        <v>1</v>
      </c>
      <c r="AX280" s="165" t="str">
        <f t="shared" si="149"/>
        <v/>
      </c>
      <c r="AY280" s="193">
        <f t="shared" si="150"/>
        <v>1</v>
      </c>
      <c r="AZ280" s="183" t="str">
        <f t="shared" si="151"/>
        <v/>
      </c>
      <c r="BA280" s="173">
        <f t="shared" si="152"/>
        <v>0.25</v>
      </c>
      <c r="BB280" s="174" t="str">
        <f t="shared" si="153"/>
        <v/>
      </c>
      <c r="BC280" s="186">
        <f t="shared" si="176"/>
        <v>0.25</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37.5" x14ac:dyDescent="0.3">
      <c r="A281" s="221"/>
      <c r="B281" s="222"/>
      <c r="C281" s="214">
        <v>270</v>
      </c>
      <c r="D281" s="655" t="s">
        <v>3595</v>
      </c>
      <c r="E281" s="16" t="s">
        <v>46</v>
      </c>
      <c r="F281" s="17"/>
      <c r="G281" s="134">
        <v>44231</v>
      </c>
      <c r="H281" s="135">
        <v>44231</v>
      </c>
      <c r="I281" s="141" t="s">
        <v>0</v>
      </c>
      <c r="J281" s="25"/>
      <c r="K281" s="145"/>
      <c r="L281" s="28"/>
      <c r="M281" s="395">
        <v>44231</v>
      </c>
      <c r="N281" s="158">
        <f t="shared" si="159"/>
        <v>1</v>
      </c>
      <c r="O281" s="27"/>
      <c r="P281" s="27"/>
      <c r="Q281" s="27"/>
      <c r="R281" s="27" t="s">
        <v>0</v>
      </c>
      <c r="S281" s="27"/>
      <c r="T281" s="28"/>
      <c r="U281" s="29"/>
      <c r="V281" s="32">
        <v>0.25</v>
      </c>
      <c r="W281" s="318"/>
      <c r="X281" s="319"/>
      <c r="Y281" s="160">
        <f t="shared" si="145"/>
        <v>0.25</v>
      </c>
      <c r="Z281" s="159">
        <f t="shared" si="160"/>
        <v>2.5</v>
      </c>
      <c r="AA281" s="327"/>
      <c r="AB281" s="400">
        <f t="shared" si="169"/>
        <v>-30</v>
      </c>
      <c r="AC281" s="371"/>
      <c r="AD281" s="226" t="str">
        <f t="shared" si="146"/>
        <v/>
      </c>
      <c r="AE281" s="368">
        <f t="shared" si="161"/>
        <v>-27.5</v>
      </c>
      <c r="AF281" s="339"/>
      <c r="AG281" s="338"/>
      <c r="AH281" s="336"/>
      <c r="AI281" s="161">
        <f t="shared" si="162"/>
        <v>0</v>
      </c>
      <c r="AJ281" s="162">
        <f t="shared" si="147"/>
        <v>2.5</v>
      </c>
      <c r="AK281" s="163">
        <f t="shared" si="163"/>
        <v>2.5</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f t="shared" si="148"/>
        <v>1</v>
      </c>
      <c r="AX281" s="165" t="str">
        <f t="shared" si="149"/>
        <v/>
      </c>
      <c r="AY281" s="193">
        <f t="shared" si="150"/>
        <v>1</v>
      </c>
      <c r="AZ281" s="183" t="str">
        <f t="shared" si="151"/>
        <v/>
      </c>
      <c r="BA281" s="173">
        <f t="shared" si="152"/>
        <v>0.25</v>
      </c>
      <c r="BB281" s="174" t="str">
        <f t="shared" si="153"/>
        <v/>
      </c>
      <c r="BC281" s="186">
        <f t="shared" si="176"/>
        <v>0.25</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41.25" customHeight="1" x14ac:dyDescent="0.3">
      <c r="A282" s="221"/>
      <c r="B282" s="222"/>
      <c r="C282" s="213">
        <v>271</v>
      </c>
      <c r="D282" s="640" t="s">
        <v>3596</v>
      </c>
      <c r="E282" s="16" t="s">
        <v>46</v>
      </c>
      <c r="F282" s="17"/>
      <c r="G282" s="134">
        <v>44231</v>
      </c>
      <c r="H282" s="135">
        <v>44231</v>
      </c>
      <c r="I282" s="141" t="s">
        <v>0</v>
      </c>
      <c r="J282" s="25"/>
      <c r="K282" s="145"/>
      <c r="L282" s="28"/>
      <c r="M282" s="395">
        <v>44231</v>
      </c>
      <c r="N282" s="158">
        <f t="shared" si="159"/>
        <v>1</v>
      </c>
      <c r="O282" s="27"/>
      <c r="P282" s="27"/>
      <c r="Q282" s="27"/>
      <c r="R282" s="27" t="s">
        <v>0</v>
      </c>
      <c r="S282" s="27"/>
      <c r="T282" s="28"/>
      <c r="U282" s="29"/>
      <c r="V282" s="32">
        <v>0.25</v>
      </c>
      <c r="W282" s="318"/>
      <c r="X282" s="319"/>
      <c r="Y282" s="160">
        <f t="shared" si="145"/>
        <v>0.25</v>
      </c>
      <c r="Z282" s="159">
        <f t="shared" si="160"/>
        <v>2.5</v>
      </c>
      <c r="AA282" s="327"/>
      <c r="AB282" s="400">
        <f t="shared" si="169"/>
        <v>-30</v>
      </c>
      <c r="AC282" s="371"/>
      <c r="AD282" s="226" t="str">
        <f t="shared" si="146"/>
        <v/>
      </c>
      <c r="AE282" s="368">
        <f t="shared" si="161"/>
        <v>-27.5</v>
      </c>
      <c r="AF282" s="339"/>
      <c r="AG282" s="338"/>
      <c r="AH282" s="336"/>
      <c r="AI282" s="161">
        <f t="shared" si="162"/>
        <v>0</v>
      </c>
      <c r="AJ282" s="162">
        <f t="shared" si="147"/>
        <v>2.5</v>
      </c>
      <c r="AK282" s="163">
        <f t="shared" si="163"/>
        <v>2.5</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f t="shared" si="148"/>
        <v>1</v>
      </c>
      <c r="AX282" s="165" t="str">
        <f t="shared" si="149"/>
        <v/>
      </c>
      <c r="AY282" s="193">
        <f t="shared" si="150"/>
        <v>1</v>
      </c>
      <c r="AZ282" s="183" t="str">
        <f t="shared" si="151"/>
        <v/>
      </c>
      <c r="BA282" s="173">
        <f t="shared" si="152"/>
        <v>0.25</v>
      </c>
      <c r="BB282" s="174" t="str">
        <f t="shared" si="153"/>
        <v/>
      </c>
      <c r="BC282" s="186">
        <f t="shared" si="176"/>
        <v>0.25</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24.75" customHeight="1" x14ac:dyDescent="0.3">
      <c r="A283" s="221"/>
      <c r="B283" s="222"/>
      <c r="C283" s="214">
        <v>272</v>
      </c>
      <c r="D283" s="640" t="s">
        <v>3597</v>
      </c>
      <c r="E283" s="16" t="s">
        <v>46</v>
      </c>
      <c r="F283" s="17"/>
      <c r="G283" s="134">
        <v>44231</v>
      </c>
      <c r="H283" s="135">
        <v>44231</v>
      </c>
      <c r="I283" s="141" t="s">
        <v>0</v>
      </c>
      <c r="J283" s="25"/>
      <c r="K283" s="145"/>
      <c r="L283" s="28"/>
      <c r="M283" s="395">
        <v>44231</v>
      </c>
      <c r="N283" s="158">
        <f t="shared" si="159"/>
        <v>1</v>
      </c>
      <c r="O283" s="27" t="s">
        <v>0</v>
      </c>
      <c r="P283" s="27"/>
      <c r="Q283" s="27"/>
      <c r="R283" s="27"/>
      <c r="S283" s="27"/>
      <c r="T283" s="28"/>
      <c r="U283" s="29"/>
      <c r="V283" s="32">
        <v>0.25</v>
      </c>
      <c r="W283" s="318">
        <v>0.25</v>
      </c>
      <c r="X283" s="319"/>
      <c r="Y283" s="160">
        <f t="shared" si="145"/>
        <v>0.5</v>
      </c>
      <c r="Z283" s="159">
        <f t="shared" si="160"/>
        <v>7.5</v>
      </c>
      <c r="AA283" s="327"/>
      <c r="AB283" s="400">
        <f t="shared" si="169"/>
        <v>-30</v>
      </c>
      <c r="AC283" s="371"/>
      <c r="AD283" s="226" t="str">
        <f t="shared" si="146"/>
        <v/>
      </c>
      <c r="AE283" s="368">
        <f t="shared" si="161"/>
        <v>-22.5</v>
      </c>
      <c r="AF283" s="339"/>
      <c r="AG283" s="338"/>
      <c r="AH283" s="336"/>
      <c r="AI283" s="161">
        <f t="shared" si="162"/>
        <v>0</v>
      </c>
      <c r="AJ283" s="162">
        <f t="shared" si="147"/>
        <v>7.5</v>
      </c>
      <c r="AK283" s="163">
        <f t="shared" si="163"/>
        <v>7.5</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f t="shared" si="148"/>
        <v>1</v>
      </c>
      <c r="AX283" s="165" t="str">
        <f t="shared" si="149"/>
        <v/>
      </c>
      <c r="AY283" s="193">
        <f t="shared" si="150"/>
        <v>1</v>
      </c>
      <c r="AZ283" s="183" t="str">
        <f t="shared" si="151"/>
        <v/>
      </c>
      <c r="BA283" s="173">
        <f t="shared" si="152"/>
        <v>0.25</v>
      </c>
      <c r="BB283" s="174" t="str">
        <f t="shared" si="153"/>
        <v/>
      </c>
      <c r="BC283" s="186">
        <f t="shared" si="176"/>
        <v>0.25</v>
      </c>
      <c r="BD283" s="174" t="str">
        <f t="shared" si="154"/>
        <v/>
      </c>
      <c r="BE283" s="201">
        <f t="shared" si="155"/>
        <v>0.25</v>
      </c>
      <c r="BF283" s="174" t="str">
        <f t="shared" si="156"/>
        <v/>
      </c>
      <c r="BG283" s="186">
        <f t="shared" si="157"/>
        <v>0.25</v>
      </c>
      <c r="BH283" s="175" t="str">
        <f t="shared" si="158"/>
        <v/>
      </c>
      <c r="BI283" s="632"/>
      <c r="BQ283" s="57" t="s">
        <v>2035</v>
      </c>
      <c r="BV283" s="57" t="s">
        <v>2036</v>
      </c>
      <c r="BW283" s="57"/>
      <c r="CC283" s="57" t="s">
        <v>2037</v>
      </c>
    </row>
    <row r="284" spans="1:81" ht="37.5" x14ac:dyDescent="0.3">
      <c r="A284" s="221"/>
      <c r="B284" s="222"/>
      <c r="C284" s="214">
        <v>273</v>
      </c>
      <c r="D284" s="640" t="s">
        <v>3598</v>
      </c>
      <c r="E284" s="16" t="s">
        <v>46</v>
      </c>
      <c r="F284" s="17"/>
      <c r="G284" s="134">
        <v>44231</v>
      </c>
      <c r="H284" s="135">
        <v>44231</v>
      </c>
      <c r="I284" s="141" t="s">
        <v>0</v>
      </c>
      <c r="J284" s="25"/>
      <c r="K284" s="145"/>
      <c r="L284" s="28"/>
      <c r="M284" s="395">
        <v>44231</v>
      </c>
      <c r="N284" s="158">
        <f t="shared" si="159"/>
        <v>1</v>
      </c>
      <c r="O284" s="27" t="s">
        <v>0</v>
      </c>
      <c r="P284" s="27"/>
      <c r="Q284" s="27"/>
      <c r="R284" s="27"/>
      <c r="S284" s="27"/>
      <c r="T284" s="28"/>
      <c r="U284" s="29"/>
      <c r="V284" s="32">
        <v>0.25</v>
      </c>
      <c r="W284" s="318">
        <v>0.25</v>
      </c>
      <c r="X284" s="319"/>
      <c r="Y284" s="160">
        <f t="shared" si="145"/>
        <v>0.5</v>
      </c>
      <c r="Z284" s="159">
        <f t="shared" si="160"/>
        <v>7.5</v>
      </c>
      <c r="AA284" s="327"/>
      <c r="AB284" s="400">
        <f t="shared" si="169"/>
        <v>-30</v>
      </c>
      <c r="AC284" s="371"/>
      <c r="AD284" s="226" t="str">
        <f t="shared" si="146"/>
        <v/>
      </c>
      <c r="AE284" s="368">
        <f t="shared" si="161"/>
        <v>-22.5</v>
      </c>
      <c r="AF284" s="339"/>
      <c r="AG284" s="338"/>
      <c r="AH284" s="336"/>
      <c r="AI284" s="161">
        <f t="shared" si="162"/>
        <v>0</v>
      </c>
      <c r="AJ284" s="162">
        <f t="shared" si="147"/>
        <v>7.5</v>
      </c>
      <c r="AK284" s="163">
        <f t="shared" si="163"/>
        <v>7.5</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f t="shared" si="148"/>
        <v>1</v>
      </c>
      <c r="AX284" s="165" t="str">
        <f t="shared" si="149"/>
        <v/>
      </c>
      <c r="AY284" s="193">
        <f t="shared" si="150"/>
        <v>1</v>
      </c>
      <c r="AZ284" s="183" t="str">
        <f t="shared" si="151"/>
        <v/>
      </c>
      <c r="BA284" s="173">
        <f t="shared" si="152"/>
        <v>0.25</v>
      </c>
      <c r="BB284" s="174" t="str">
        <f t="shared" si="153"/>
        <v/>
      </c>
      <c r="BC284" s="186">
        <f t="shared" si="176"/>
        <v>0.25</v>
      </c>
      <c r="BD284" s="174" t="str">
        <f t="shared" si="154"/>
        <v/>
      </c>
      <c r="BE284" s="201">
        <f t="shared" si="155"/>
        <v>0.25</v>
      </c>
      <c r="BF284" s="174" t="str">
        <f t="shared" si="156"/>
        <v/>
      </c>
      <c r="BG284" s="186">
        <f t="shared" si="157"/>
        <v>0.25</v>
      </c>
      <c r="BH284" s="175" t="str">
        <f t="shared" si="158"/>
        <v/>
      </c>
      <c r="BI284" s="632"/>
      <c r="BQ284" s="57" t="s">
        <v>2038</v>
      </c>
      <c r="BV284" s="57" t="s">
        <v>2039</v>
      </c>
      <c r="BW284" s="57"/>
      <c r="CC284" s="57" t="s">
        <v>2040</v>
      </c>
    </row>
    <row r="285" spans="1:81" ht="56.25" x14ac:dyDescent="0.3">
      <c r="A285" s="221"/>
      <c r="B285" s="222"/>
      <c r="C285" s="213">
        <v>274</v>
      </c>
      <c r="D285" s="643" t="s">
        <v>3580</v>
      </c>
      <c r="E285" s="18" t="s">
        <v>3505</v>
      </c>
      <c r="F285" s="17"/>
      <c r="G285" s="134">
        <v>44231</v>
      </c>
      <c r="H285" s="135"/>
      <c r="I285" s="141"/>
      <c r="J285" s="25"/>
      <c r="K285" s="145"/>
      <c r="L285" s="28"/>
      <c r="M285" s="395">
        <v>44232</v>
      </c>
      <c r="N285" s="158">
        <f t="shared" si="159"/>
        <v>2</v>
      </c>
      <c r="O285" s="27"/>
      <c r="P285" s="27"/>
      <c r="Q285" s="27"/>
      <c r="R285" s="27" t="s">
        <v>0</v>
      </c>
      <c r="S285" s="27"/>
      <c r="T285" s="28"/>
      <c r="U285" s="29"/>
      <c r="V285" s="32">
        <v>0.25</v>
      </c>
      <c r="W285" s="318"/>
      <c r="X285" s="319"/>
      <c r="Y285" s="160">
        <f t="shared" si="145"/>
        <v>0.25</v>
      </c>
      <c r="Z285" s="159">
        <f t="shared" si="160"/>
        <v>2.5</v>
      </c>
      <c r="AA285" s="327"/>
      <c r="AB285" s="400">
        <f t="shared" si="169"/>
        <v>-30</v>
      </c>
      <c r="AC285" s="371"/>
      <c r="AD285" s="226" t="str">
        <f t="shared" si="146"/>
        <v/>
      </c>
      <c r="AE285" s="368">
        <f t="shared" si="161"/>
        <v>-27.5</v>
      </c>
      <c r="AF285" s="339"/>
      <c r="AG285" s="338"/>
      <c r="AH285" s="336"/>
      <c r="AI285" s="161">
        <f t="shared" si="162"/>
        <v>0</v>
      </c>
      <c r="AJ285" s="162">
        <f t="shared" si="147"/>
        <v>2.5</v>
      </c>
      <c r="AK285" s="163">
        <f t="shared" si="163"/>
        <v>2.5</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f t="shared" si="148"/>
        <v>2</v>
      </c>
      <c r="AX285" s="165" t="str">
        <f t="shared" si="149"/>
        <v/>
      </c>
      <c r="AY285" s="193">
        <f t="shared" si="150"/>
        <v>2</v>
      </c>
      <c r="AZ285" s="183" t="str">
        <f t="shared" si="151"/>
        <v/>
      </c>
      <c r="BA285" s="173">
        <f t="shared" si="152"/>
        <v>0.25</v>
      </c>
      <c r="BB285" s="174" t="str">
        <f t="shared" si="153"/>
        <v/>
      </c>
      <c r="BC285" s="186">
        <f t="shared" si="176"/>
        <v>0.25</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37.5" x14ac:dyDescent="0.3">
      <c r="A286" s="221"/>
      <c r="B286" s="222"/>
      <c r="C286" s="214">
        <v>275</v>
      </c>
      <c r="D286" s="643" t="s">
        <v>3581</v>
      </c>
      <c r="E286" s="16" t="s">
        <v>3505</v>
      </c>
      <c r="F286" s="17"/>
      <c r="G286" s="134">
        <v>44231</v>
      </c>
      <c r="H286" s="135"/>
      <c r="I286" s="141"/>
      <c r="J286" s="25"/>
      <c r="K286" s="145"/>
      <c r="L286" s="28"/>
      <c r="M286" s="395">
        <v>44232</v>
      </c>
      <c r="N286" s="158">
        <f t="shared" si="159"/>
        <v>2</v>
      </c>
      <c r="O286" s="27"/>
      <c r="P286" s="27"/>
      <c r="Q286" s="27"/>
      <c r="R286" s="27" t="s">
        <v>0</v>
      </c>
      <c r="S286" s="27"/>
      <c r="T286" s="28"/>
      <c r="U286" s="29"/>
      <c r="V286" s="32">
        <v>0.25</v>
      </c>
      <c r="W286" s="318"/>
      <c r="X286" s="319"/>
      <c r="Y286" s="160">
        <f t="shared" si="145"/>
        <v>0.25</v>
      </c>
      <c r="Z286" s="159">
        <f t="shared" si="160"/>
        <v>2.5</v>
      </c>
      <c r="AA286" s="327"/>
      <c r="AB286" s="400">
        <f t="shared" si="169"/>
        <v>-30</v>
      </c>
      <c r="AC286" s="371"/>
      <c r="AD286" s="226" t="str">
        <f t="shared" si="146"/>
        <v/>
      </c>
      <c r="AE286" s="368">
        <f t="shared" si="161"/>
        <v>-27.5</v>
      </c>
      <c r="AF286" s="339"/>
      <c r="AG286" s="338"/>
      <c r="AH286" s="336"/>
      <c r="AI286" s="161">
        <f t="shared" si="162"/>
        <v>0</v>
      </c>
      <c r="AJ286" s="162">
        <f t="shared" si="147"/>
        <v>2.5</v>
      </c>
      <c r="AK286" s="163">
        <f t="shared" si="163"/>
        <v>2.5</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f t="shared" si="148"/>
        <v>2</v>
      </c>
      <c r="AX286" s="165" t="str">
        <f t="shared" si="149"/>
        <v/>
      </c>
      <c r="AY286" s="193">
        <f t="shared" si="150"/>
        <v>2</v>
      </c>
      <c r="AZ286" s="183" t="str">
        <f t="shared" si="151"/>
        <v/>
      </c>
      <c r="BA286" s="173">
        <f t="shared" si="152"/>
        <v>0.25</v>
      </c>
      <c r="BB286" s="174" t="str">
        <f t="shared" si="153"/>
        <v/>
      </c>
      <c r="BC286" s="186">
        <f t="shared" si="176"/>
        <v>0.25</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37.5" x14ac:dyDescent="0.3">
      <c r="A287" s="221"/>
      <c r="B287" s="222"/>
      <c r="C287" s="213">
        <v>276</v>
      </c>
      <c r="D287" s="643" t="s">
        <v>3582</v>
      </c>
      <c r="E287" s="16" t="s">
        <v>3505</v>
      </c>
      <c r="F287" s="17"/>
      <c r="G287" s="134">
        <v>44231</v>
      </c>
      <c r="H287" s="135"/>
      <c r="I287" s="141"/>
      <c r="J287" s="25"/>
      <c r="K287" s="145"/>
      <c r="L287" s="28"/>
      <c r="M287" s="395">
        <v>44232</v>
      </c>
      <c r="N287" s="158">
        <f t="shared" si="159"/>
        <v>2</v>
      </c>
      <c r="O287" s="27"/>
      <c r="P287" s="27"/>
      <c r="Q287" s="27"/>
      <c r="R287" s="27" t="s">
        <v>0</v>
      </c>
      <c r="S287" s="27"/>
      <c r="T287" s="28"/>
      <c r="U287" s="29"/>
      <c r="V287" s="32">
        <v>0.25</v>
      </c>
      <c r="W287" s="318"/>
      <c r="X287" s="319"/>
      <c r="Y287" s="160">
        <f t="shared" si="145"/>
        <v>0.25</v>
      </c>
      <c r="Z287" s="159">
        <f t="shared" si="160"/>
        <v>2.5</v>
      </c>
      <c r="AA287" s="327"/>
      <c r="AB287" s="400">
        <f t="shared" si="169"/>
        <v>-30</v>
      </c>
      <c r="AC287" s="371"/>
      <c r="AD287" s="226" t="str">
        <f t="shared" si="146"/>
        <v/>
      </c>
      <c r="AE287" s="368">
        <f t="shared" si="161"/>
        <v>-27.5</v>
      </c>
      <c r="AF287" s="339"/>
      <c r="AG287" s="338"/>
      <c r="AH287" s="336"/>
      <c r="AI287" s="161">
        <f t="shared" si="162"/>
        <v>0</v>
      </c>
      <c r="AJ287" s="162">
        <f t="shared" si="147"/>
        <v>2.5</v>
      </c>
      <c r="AK287" s="163">
        <f t="shared" si="163"/>
        <v>2.5</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f t="shared" si="148"/>
        <v>2</v>
      </c>
      <c r="AX287" s="165" t="str">
        <f t="shared" si="149"/>
        <v/>
      </c>
      <c r="AY287" s="193">
        <f t="shared" si="150"/>
        <v>2</v>
      </c>
      <c r="AZ287" s="183" t="str">
        <f t="shared" si="151"/>
        <v/>
      </c>
      <c r="BA287" s="173">
        <f t="shared" si="152"/>
        <v>0.25</v>
      </c>
      <c r="BB287" s="174" t="str">
        <f t="shared" si="153"/>
        <v/>
      </c>
      <c r="BC287" s="186">
        <f t="shared" si="176"/>
        <v>0.25</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37.5" x14ac:dyDescent="0.3">
      <c r="A288" s="221"/>
      <c r="B288" s="222"/>
      <c r="C288" s="214">
        <v>277</v>
      </c>
      <c r="D288" s="660" t="s">
        <v>3583</v>
      </c>
      <c r="E288" s="16" t="s">
        <v>3505</v>
      </c>
      <c r="F288" s="17"/>
      <c r="G288" s="134">
        <v>44231</v>
      </c>
      <c r="H288" s="135"/>
      <c r="I288" s="141"/>
      <c r="J288" s="25"/>
      <c r="K288" s="145"/>
      <c r="L288" s="28"/>
      <c r="M288" s="395">
        <v>44232</v>
      </c>
      <c r="N288" s="158">
        <f t="shared" si="159"/>
        <v>2</v>
      </c>
      <c r="O288" s="27"/>
      <c r="P288" s="27"/>
      <c r="Q288" s="27"/>
      <c r="R288" s="27" t="s">
        <v>0</v>
      </c>
      <c r="S288" s="27"/>
      <c r="T288" s="28"/>
      <c r="U288" s="29"/>
      <c r="V288" s="32">
        <v>0.25</v>
      </c>
      <c r="W288" s="318"/>
      <c r="X288" s="319"/>
      <c r="Y288" s="160">
        <f t="shared" si="145"/>
        <v>0.25</v>
      </c>
      <c r="Z288" s="159">
        <f t="shared" si="160"/>
        <v>2.5</v>
      </c>
      <c r="AA288" s="327"/>
      <c r="AB288" s="400">
        <f t="shared" si="169"/>
        <v>-30</v>
      </c>
      <c r="AC288" s="371"/>
      <c r="AD288" s="226" t="str">
        <f t="shared" si="146"/>
        <v/>
      </c>
      <c r="AE288" s="368">
        <f t="shared" si="161"/>
        <v>-27.5</v>
      </c>
      <c r="AF288" s="339"/>
      <c r="AG288" s="338"/>
      <c r="AH288" s="336"/>
      <c r="AI288" s="161">
        <f t="shared" si="162"/>
        <v>0</v>
      </c>
      <c r="AJ288" s="162">
        <f t="shared" si="147"/>
        <v>2.5</v>
      </c>
      <c r="AK288" s="163">
        <f t="shared" si="163"/>
        <v>2.5</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f t="shared" si="148"/>
        <v>2</v>
      </c>
      <c r="AX288" s="165" t="str">
        <f t="shared" si="149"/>
        <v/>
      </c>
      <c r="AY288" s="193">
        <f t="shared" si="150"/>
        <v>2</v>
      </c>
      <c r="AZ288" s="183" t="str">
        <f t="shared" si="151"/>
        <v/>
      </c>
      <c r="BA288" s="173">
        <f t="shared" si="152"/>
        <v>0.25</v>
      </c>
      <c r="BB288" s="174" t="str">
        <f t="shared" si="153"/>
        <v/>
      </c>
      <c r="BC288" s="186">
        <f t="shared" si="176"/>
        <v>0.25</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37.5" x14ac:dyDescent="0.3">
      <c r="A289" s="221"/>
      <c r="B289" s="222"/>
      <c r="C289" s="214">
        <v>278</v>
      </c>
      <c r="D289" s="643" t="s">
        <v>3584</v>
      </c>
      <c r="E289" s="18" t="s">
        <v>3505</v>
      </c>
      <c r="F289" s="17"/>
      <c r="G289" s="134">
        <v>44231</v>
      </c>
      <c r="H289" s="135"/>
      <c r="I289" s="141"/>
      <c r="J289" s="25"/>
      <c r="K289" s="145"/>
      <c r="L289" s="28"/>
      <c r="M289" s="395">
        <v>44232</v>
      </c>
      <c r="N289" s="158">
        <f t="shared" si="159"/>
        <v>2</v>
      </c>
      <c r="O289" s="27"/>
      <c r="P289" s="27"/>
      <c r="Q289" s="27"/>
      <c r="R289" s="27" t="s">
        <v>0</v>
      </c>
      <c r="S289" s="27"/>
      <c r="T289" s="28"/>
      <c r="U289" s="29"/>
      <c r="V289" s="32">
        <v>0.25</v>
      </c>
      <c r="W289" s="318"/>
      <c r="X289" s="319"/>
      <c r="Y289" s="160">
        <f t="shared" si="145"/>
        <v>0.25</v>
      </c>
      <c r="Z289" s="159">
        <f t="shared" si="160"/>
        <v>2.5</v>
      </c>
      <c r="AA289" s="327"/>
      <c r="AB289" s="400">
        <f t="shared" si="169"/>
        <v>-30</v>
      </c>
      <c r="AC289" s="371"/>
      <c r="AD289" s="226" t="str">
        <f t="shared" si="146"/>
        <v/>
      </c>
      <c r="AE289" s="368">
        <f t="shared" si="161"/>
        <v>-27.5</v>
      </c>
      <c r="AF289" s="339"/>
      <c r="AG289" s="338"/>
      <c r="AH289" s="336"/>
      <c r="AI289" s="161">
        <f t="shared" si="162"/>
        <v>0</v>
      </c>
      <c r="AJ289" s="162">
        <f t="shared" si="147"/>
        <v>2.5</v>
      </c>
      <c r="AK289" s="163">
        <f t="shared" si="163"/>
        <v>2.5</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f t="shared" si="148"/>
        <v>2</v>
      </c>
      <c r="AX289" s="165" t="str">
        <f t="shared" si="149"/>
        <v/>
      </c>
      <c r="AY289" s="193">
        <f t="shared" si="150"/>
        <v>2</v>
      </c>
      <c r="AZ289" s="183" t="str">
        <f t="shared" si="151"/>
        <v/>
      </c>
      <c r="BA289" s="173">
        <f t="shared" si="152"/>
        <v>0.25</v>
      </c>
      <c r="BB289" s="174" t="str">
        <f t="shared" si="153"/>
        <v/>
      </c>
      <c r="BC289" s="186">
        <f t="shared" si="176"/>
        <v>0.25</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37.5" x14ac:dyDescent="0.3">
      <c r="A290" s="221"/>
      <c r="B290" s="222"/>
      <c r="C290" s="213">
        <v>279</v>
      </c>
      <c r="D290" s="643" t="s">
        <v>3585</v>
      </c>
      <c r="E290" s="16" t="s">
        <v>3505</v>
      </c>
      <c r="F290" s="17"/>
      <c r="G290" s="134">
        <v>44231</v>
      </c>
      <c r="H290" s="135"/>
      <c r="I290" s="141"/>
      <c r="J290" s="25"/>
      <c r="K290" s="145"/>
      <c r="L290" s="28"/>
      <c r="M290" s="395">
        <v>44232</v>
      </c>
      <c r="N290" s="158">
        <f t="shared" si="159"/>
        <v>2</v>
      </c>
      <c r="O290" s="27"/>
      <c r="P290" s="27"/>
      <c r="Q290" s="27"/>
      <c r="R290" s="27" t="s">
        <v>0</v>
      </c>
      <c r="S290" s="27"/>
      <c r="T290" s="28"/>
      <c r="U290" s="29"/>
      <c r="V290" s="32">
        <v>0.25</v>
      </c>
      <c r="W290" s="318"/>
      <c r="X290" s="319"/>
      <c r="Y290" s="160">
        <f t="shared" si="145"/>
        <v>0.25</v>
      </c>
      <c r="Z290" s="159">
        <f t="shared" si="160"/>
        <v>2.5</v>
      </c>
      <c r="AA290" s="327"/>
      <c r="AB290" s="400">
        <f t="shared" si="169"/>
        <v>-30</v>
      </c>
      <c r="AC290" s="371"/>
      <c r="AD290" s="226" t="str">
        <f t="shared" si="146"/>
        <v/>
      </c>
      <c r="AE290" s="368">
        <f t="shared" si="161"/>
        <v>-27.5</v>
      </c>
      <c r="AF290" s="339"/>
      <c r="AG290" s="338"/>
      <c r="AH290" s="336"/>
      <c r="AI290" s="161">
        <f t="shared" si="162"/>
        <v>0</v>
      </c>
      <c r="AJ290" s="162">
        <f t="shared" si="147"/>
        <v>2.5</v>
      </c>
      <c r="AK290" s="163">
        <f t="shared" si="163"/>
        <v>2.5</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f t="shared" si="148"/>
        <v>2</v>
      </c>
      <c r="AX290" s="165" t="str">
        <f t="shared" si="149"/>
        <v/>
      </c>
      <c r="AY290" s="193">
        <f t="shared" si="150"/>
        <v>2</v>
      </c>
      <c r="AZ290" s="183" t="str">
        <f t="shared" si="151"/>
        <v/>
      </c>
      <c r="BA290" s="173">
        <f t="shared" si="152"/>
        <v>0.25</v>
      </c>
      <c r="BB290" s="174" t="str">
        <f t="shared" si="153"/>
        <v/>
      </c>
      <c r="BC290" s="186">
        <f t="shared" si="176"/>
        <v>0.25</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37.5" x14ac:dyDescent="0.3">
      <c r="A291" s="221"/>
      <c r="B291" s="222"/>
      <c r="C291" s="214">
        <v>280</v>
      </c>
      <c r="D291" s="643" t="s">
        <v>3586</v>
      </c>
      <c r="E291" s="16" t="s">
        <v>3505</v>
      </c>
      <c r="F291" s="17"/>
      <c r="G291" s="134">
        <v>44231</v>
      </c>
      <c r="H291" s="135"/>
      <c r="I291" s="141"/>
      <c r="J291" s="25"/>
      <c r="K291" s="145"/>
      <c r="L291" s="28"/>
      <c r="M291" s="395">
        <v>44232</v>
      </c>
      <c r="N291" s="158">
        <f t="shared" si="159"/>
        <v>2</v>
      </c>
      <c r="O291" s="27"/>
      <c r="P291" s="27"/>
      <c r="Q291" s="27"/>
      <c r="R291" s="27" t="s">
        <v>0</v>
      </c>
      <c r="S291" s="27"/>
      <c r="T291" s="28"/>
      <c r="U291" s="29"/>
      <c r="V291" s="32">
        <v>0.25</v>
      </c>
      <c r="W291" s="318"/>
      <c r="X291" s="319"/>
      <c r="Y291" s="160">
        <f t="shared" si="145"/>
        <v>0.25</v>
      </c>
      <c r="Z291" s="159">
        <f t="shared" si="160"/>
        <v>2.5</v>
      </c>
      <c r="AA291" s="327"/>
      <c r="AB291" s="400">
        <f t="shared" si="169"/>
        <v>-30</v>
      </c>
      <c r="AC291" s="371"/>
      <c r="AD291" s="226" t="str">
        <f t="shared" si="146"/>
        <v/>
      </c>
      <c r="AE291" s="368">
        <f t="shared" si="161"/>
        <v>-27.5</v>
      </c>
      <c r="AF291" s="339"/>
      <c r="AG291" s="338"/>
      <c r="AH291" s="336"/>
      <c r="AI291" s="161">
        <f t="shared" si="162"/>
        <v>0</v>
      </c>
      <c r="AJ291" s="162">
        <f t="shared" si="147"/>
        <v>2.5</v>
      </c>
      <c r="AK291" s="163">
        <f t="shared" si="163"/>
        <v>2.5</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f t="shared" si="148"/>
        <v>2</v>
      </c>
      <c r="AX291" s="165" t="str">
        <f t="shared" si="149"/>
        <v/>
      </c>
      <c r="AY291" s="193">
        <f t="shared" si="150"/>
        <v>2</v>
      </c>
      <c r="AZ291" s="183" t="str">
        <f t="shared" si="151"/>
        <v/>
      </c>
      <c r="BA291" s="173">
        <f t="shared" si="152"/>
        <v>0.25</v>
      </c>
      <c r="BB291" s="174" t="str">
        <f t="shared" si="153"/>
        <v/>
      </c>
      <c r="BC291" s="186">
        <f t="shared" si="176"/>
        <v>0.25</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37.5" x14ac:dyDescent="0.3">
      <c r="A292" s="221"/>
      <c r="B292" s="222"/>
      <c r="C292" s="213">
        <v>281</v>
      </c>
      <c r="D292" s="660" t="s">
        <v>3587</v>
      </c>
      <c r="E292" s="16" t="s">
        <v>3505</v>
      </c>
      <c r="F292" s="17"/>
      <c r="G292" s="134">
        <v>44231</v>
      </c>
      <c r="H292" s="135"/>
      <c r="I292" s="141"/>
      <c r="J292" s="25"/>
      <c r="K292" s="145"/>
      <c r="L292" s="28"/>
      <c r="M292" s="395">
        <v>44232</v>
      </c>
      <c r="N292" s="158">
        <f t="shared" si="159"/>
        <v>2</v>
      </c>
      <c r="O292" s="27"/>
      <c r="P292" s="27"/>
      <c r="Q292" s="27"/>
      <c r="R292" s="27" t="s">
        <v>0</v>
      </c>
      <c r="S292" s="27"/>
      <c r="T292" s="28"/>
      <c r="U292" s="29"/>
      <c r="V292" s="32">
        <v>0.25</v>
      </c>
      <c r="W292" s="318"/>
      <c r="X292" s="319"/>
      <c r="Y292" s="160">
        <f t="shared" si="145"/>
        <v>0.25</v>
      </c>
      <c r="Z292" s="159">
        <f t="shared" si="160"/>
        <v>2.5</v>
      </c>
      <c r="AA292" s="327"/>
      <c r="AB292" s="400">
        <f t="shared" si="169"/>
        <v>-30</v>
      </c>
      <c r="AC292" s="371"/>
      <c r="AD292" s="226" t="str">
        <f t="shared" si="146"/>
        <v/>
      </c>
      <c r="AE292" s="368">
        <f t="shared" si="161"/>
        <v>-27.5</v>
      </c>
      <c r="AF292" s="339"/>
      <c r="AG292" s="338"/>
      <c r="AH292" s="336"/>
      <c r="AI292" s="161">
        <f t="shared" si="162"/>
        <v>0</v>
      </c>
      <c r="AJ292" s="162">
        <f t="shared" si="147"/>
        <v>2.5</v>
      </c>
      <c r="AK292" s="163">
        <f t="shared" si="163"/>
        <v>2.5</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f t="shared" si="148"/>
        <v>2</v>
      </c>
      <c r="AX292" s="165" t="str">
        <f t="shared" si="149"/>
        <v/>
      </c>
      <c r="AY292" s="193">
        <f t="shared" si="150"/>
        <v>2</v>
      </c>
      <c r="AZ292" s="183" t="str">
        <f t="shared" si="151"/>
        <v/>
      </c>
      <c r="BA292" s="173">
        <f t="shared" si="152"/>
        <v>0.25</v>
      </c>
      <c r="BB292" s="174" t="str">
        <f t="shared" si="153"/>
        <v/>
      </c>
      <c r="BC292" s="186">
        <f t="shared" si="176"/>
        <v>0.25</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37.5" x14ac:dyDescent="0.3">
      <c r="A293" s="221"/>
      <c r="B293" s="222"/>
      <c r="C293" s="214">
        <v>282</v>
      </c>
      <c r="D293" s="643" t="s">
        <v>3588</v>
      </c>
      <c r="E293" s="18" t="s">
        <v>3505</v>
      </c>
      <c r="F293" s="17"/>
      <c r="G293" s="134">
        <v>44231</v>
      </c>
      <c r="H293" s="135"/>
      <c r="I293" s="141"/>
      <c r="J293" s="25"/>
      <c r="K293" s="145"/>
      <c r="L293" s="28"/>
      <c r="M293" s="395">
        <v>44232</v>
      </c>
      <c r="N293" s="158">
        <f t="shared" si="159"/>
        <v>2</v>
      </c>
      <c r="O293" s="27"/>
      <c r="P293" s="27"/>
      <c r="Q293" s="27"/>
      <c r="R293" s="27" t="s">
        <v>0</v>
      </c>
      <c r="S293" s="27"/>
      <c r="T293" s="28"/>
      <c r="U293" s="29"/>
      <c r="V293" s="32">
        <v>0.25</v>
      </c>
      <c r="W293" s="318"/>
      <c r="X293" s="319"/>
      <c r="Y293" s="160">
        <f t="shared" si="145"/>
        <v>0.25</v>
      </c>
      <c r="Z293" s="159">
        <f t="shared" si="160"/>
        <v>2.5</v>
      </c>
      <c r="AA293" s="327"/>
      <c r="AB293" s="400">
        <f t="shared" si="169"/>
        <v>-30</v>
      </c>
      <c r="AC293" s="371"/>
      <c r="AD293" s="226" t="str">
        <f t="shared" si="146"/>
        <v/>
      </c>
      <c r="AE293" s="368">
        <f t="shared" si="161"/>
        <v>-27.5</v>
      </c>
      <c r="AF293" s="339"/>
      <c r="AG293" s="338"/>
      <c r="AH293" s="336"/>
      <c r="AI293" s="161">
        <f t="shared" si="162"/>
        <v>0</v>
      </c>
      <c r="AJ293" s="162">
        <f t="shared" si="147"/>
        <v>2.5</v>
      </c>
      <c r="AK293" s="163">
        <f t="shared" si="163"/>
        <v>2.5</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f t="shared" si="148"/>
        <v>2</v>
      </c>
      <c r="AX293" s="165" t="str">
        <f t="shared" si="149"/>
        <v/>
      </c>
      <c r="AY293" s="193">
        <f t="shared" si="150"/>
        <v>2</v>
      </c>
      <c r="AZ293" s="183" t="str">
        <f t="shared" si="151"/>
        <v/>
      </c>
      <c r="BA293" s="173">
        <f t="shared" si="152"/>
        <v>0.25</v>
      </c>
      <c r="BB293" s="174" t="str">
        <f t="shared" si="153"/>
        <v/>
      </c>
      <c r="BC293" s="186">
        <f t="shared" si="176"/>
        <v>0.25</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56.25" x14ac:dyDescent="0.3">
      <c r="A294" s="221"/>
      <c r="B294" s="222"/>
      <c r="C294" s="214">
        <v>283</v>
      </c>
      <c r="D294" s="643" t="s">
        <v>3589</v>
      </c>
      <c r="E294" s="16" t="s">
        <v>3505</v>
      </c>
      <c r="F294" s="17"/>
      <c r="G294" s="134">
        <v>44231</v>
      </c>
      <c r="H294" s="135"/>
      <c r="I294" s="141"/>
      <c r="J294" s="25"/>
      <c r="K294" s="145"/>
      <c r="L294" s="28"/>
      <c r="M294" s="395">
        <v>44232</v>
      </c>
      <c r="N294" s="158">
        <f t="shared" si="159"/>
        <v>2</v>
      </c>
      <c r="O294" s="27" t="s">
        <v>0</v>
      </c>
      <c r="P294" s="27"/>
      <c r="Q294" s="27"/>
      <c r="R294" s="27"/>
      <c r="S294" s="27"/>
      <c r="T294" s="28"/>
      <c r="U294" s="29"/>
      <c r="V294" s="32">
        <v>0.25</v>
      </c>
      <c r="W294" s="318">
        <v>0.25</v>
      </c>
      <c r="X294" s="319"/>
      <c r="Y294" s="160">
        <f t="shared" si="145"/>
        <v>0.5</v>
      </c>
      <c r="Z294" s="159">
        <f t="shared" si="160"/>
        <v>7.5</v>
      </c>
      <c r="AA294" s="327"/>
      <c r="AB294" s="400">
        <f t="shared" si="169"/>
        <v>-30</v>
      </c>
      <c r="AC294" s="371"/>
      <c r="AD294" s="226" t="str">
        <f t="shared" si="146"/>
        <v/>
      </c>
      <c r="AE294" s="368">
        <f t="shared" si="161"/>
        <v>-22.5</v>
      </c>
      <c r="AF294" s="339"/>
      <c r="AG294" s="338"/>
      <c r="AH294" s="336"/>
      <c r="AI294" s="161">
        <f t="shared" si="162"/>
        <v>0</v>
      </c>
      <c r="AJ294" s="162">
        <f t="shared" si="147"/>
        <v>7.5</v>
      </c>
      <c r="AK294" s="163">
        <f t="shared" si="163"/>
        <v>7.5</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f t="shared" si="148"/>
        <v>2</v>
      </c>
      <c r="AX294" s="165" t="str">
        <f t="shared" si="149"/>
        <v/>
      </c>
      <c r="AY294" s="193">
        <f t="shared" si="150"/>
        <v>2</v>
      </c>
      <c r="AZ294" s="183" t="str">
        <f t="shared" si="151"/>
        <v/>
      </c>
      <c r="BA294" s="173">
        <f t="shared" si="152"/>
        <v>0.25</v>
      </c>
      <c r="BB294" s="174" t="str">
        <f t="shared" si="153"/>
        <v/>
      </c>
      <c r="BC294" s="186">
        <f t="shared" si="176"/>
        <v>0.25</v>
      </c>
      <c r="BD294" s="174" t="str">
        <f t="shared" si="154"/>
        <v/>
      </c>
      <c r="BE294" s="201">
        <f t="shared" si="155"/>
        <v>0.25</v>
      </c>
      <c r="BF294" s="174" t="str">
        <f t="shared" si="156"/>
        <v/>
      </c>
      <c r="BG294" s="186">
        <f t="shared" si="157"/>
        <v>0.25</v>
      </c>
      <c r="BH294" s="175" t="str">
        <f t="shared" si="158"/>
        <v/>
      </c>
      <c r="BI294" s="632"/>
      <c r="BQ294" s="57" t="s">
        <v>2067</v>
      </c>
      <c r="BV294" s="57" t="s">
        <v>2068</v>
      </c>
      <c r="BW294" s="57"/>
      <c r="CC294" s="57" t="s">
        <v>2069</v>
      </c>
    </row>
    <row r="295" spans="1:81" ht="37.5" x14ac:dyDescent="0.3">
      <c r="A295" s="221"/>
      <c r="B295" s="222"/>
      <c r="C295" s="213">
        <v>284</v>
      </c>
      <c r="D295" s="643" t="s">
        <v>3590</v>
      </c>
      <c r="E295" s="16" t="s">
        <v>3505</v>
      </c>
      <c r="F295" s="17"/>
      <c r="G295" s="134">
        <v>44231</v>
      </c>
      <c r="H295" s="135"/>
      <c r="I295" s="141"/>
      <c r="J295" s="25"/>
      <c r="K295" s="145"/>
      <c r="L295" s="28"/>
      <c r="M295" s="395">
        <v>44232</v>
      </c>
      <c r="N295" s="158">
        <f t="shared" si="159"/>
        <v>2</v>
      </c>
      <c r="O295" s="27"/>
      <c r="P295" s="27"/>
      <c r="Q295" s="27"/>
      <c r="R295" s="27" t="s">
        <v>0</v>
      </c>
      <c r="S295" s="27"/>
      <c r="T295" s="28"/>
      <c r="U295" s="29"/>
      <c r="V295" s="32">
        <v>0.25</v>
      </c>
      <c r="W295" s="318"/>
      <c r="X295" s="319"/>
      <c r="Y295" s="160">
        <f t="shared" si="145"/>
        <v>0.25</v>
      </c>
      <c r="Z295" s="159">
        <f t="shared" si="160"/>
        <v>2.5</v>
      </c>
      <c r="AA295" s="327"/>
      <c r="AB295" s="400">
        <f t="shared" si="169"/>
        <v>-30</v>
      </c>
      <c r="AC295" s="371"/>
      <c r="AD295" s="226" t="str">
        <f t="shared" si="146"/>
        <v/>
      </c>
      <c r="AE295" s="368">
        <f t="shared" si="161"/>
        <v>-27.5</v>
      </c>
      <c r="AF295" s="339"/>
      <c r="AG295" s="338"/>
      <c r="AH295" s="336"/>
      <c r="AI295" s="161">
        <f t="shared" si="162"/>
        <v>0</v>
      </c>
      <c r="AJ295" s="162">
        <f t="shared" si="147"/>
        <v>2.5</v>
      </c>
      <c r="AK295" s="163">
        <f t="shared" si="163"/>
        <v>2.5</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f t="shared" si="148"/>
        <v>2</v>
      </c>
      <c r="AX295" s="165" t="str">
        <f t="shared" si="149"/>
        <v/>
      </c>
      <c r="AY295" s="193">
        <f t="shared" si="150"/>
        <v>2</v>
      </c>
      <c r="AZ295" s="183" t="str">
        <f t="shared" si="151"/>
        <v/>
      </c>
      <c r="BA295" s="173">
        <f t="shared" si="152"/>
        <v>0.25</v>
      </c>
      <c r="BB295" s="174" t="str">
        <f t="shared" si="153"/>
        <v/>
      </c>
      <c r="BC295" s="186">
        <f t="shared" si="176"/>
        <v>0.25</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37.5" x14ac:dyDescent="0.3">
      <c r="A296" s="221"/>
      <c r="B296" s="222"/>
      <c r="C296" s="214">
        <v>285</v>
      </c>
      <c r="D296" s="660" t="s">
        <v>3591</v>
      </c>
      <c r="E296" s="16" t="s">
        <v>3505</v>
      </c>
      <c r="F296" s="17"/>
      <c r="G296" s="134">
        <v>44231</v>
      </c>
      <c r="H296" s="135"/>
      <c r="I296" s="141"/>
      <c r="J296" s="25"/>
      <c r="K296" s="145"/>
      <c r="L296" s="28"/>
      <c r="M296" s="395">
        <v>44232</v>
      </c>
      <c r="N296" s="158">
        <f t="shared" si="159"/>
        <v>2</v>
      </c>
      <c r="O296" s="27"/>
      <c r="P296" s="27"/>
      <c r="Q296" s="27"/>
      <c r="R296" s="27" t="s">
        <v>0</v>
      </c>
      <c r="S296" s="27"/>
      <c r="T296" s="28"/>
      <c r="U296" s="29"/>
      <c r="V296" s="32">
        <v>0.25</v>
      </c>
      <c r="W296" s="318"/>
      <c r="X296" s="319"/>
      <c r="Y296" s="160">
        <f t="shared" si="145"/>
        <v>0.25</v>
      </c>
      <c r="Z296" s="159">
        <f t="shared" si="160"/>
        <v>2.5</v>
      </c>
      <c r="AA296" s="327"/>
      <c r="AB296" s="400">
        <f t="shared" si="169"/>
        <v>-30</v>
      </c>
      <c r="AC296" s="371"/>
      <c r="AD296" s="226" t="str">
        <f t="shared" si="146"/>
        <v/>
      </c>
      <c r="AE296" s="368">
        <f t="shared" si="161"/>
        <v>-27.5</v>
      </c>
      <c r="AF296" s="339"/>
      <c r="AG296" s="338"/>
      <c r="AH296" s="336"/>
      <c r="AI296" s="161">
        <f t="shared" si="162"/>
        <v>0</v>
      </c>
      <c r="AJ296" s="162">
        <f t="shared" si="147"/>
        <v>2.5</v>
      </c>
      <c r="AK296" s="163">
        <f t="shared" si="163"/>
        <v>2.5</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f t="shared" si="148"/>
        <v>2</v>
      </c>
      <c r="AX296" s="165" t="str">
        <f t="shared" si="149"/>
        <v/>
      </c>
      <c r="AY296" s="193">
        <f t="shared" si="150"/>
        <v>2</v>
      </c>
      <c r="AZ296" s="183" t="str">
        <f t="shared" si="151"/>
        <v/>
      </c>
      <c r="BA296" s="173">
        <f t="shared" si="152"/>
        <v>0.25</v>
      </c>
      <c r="BB296" s="174" t="str">
        <f t="shared" si="153"/>
        <v/>
      </c>
      <c r="BC296" s="186">
        <f t="shared" si="176"/>
        <v>0.25</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37.5" x14ac:dyDescent="0.3">
      <c r="A297" s="221"/>
      <c r="B297" s="222"/>
      <c r="C297" s="213">
        <v>286</v>
      </c>
      <c r="D297" s="643" t="s">
        <v>3592</v>
      </c>
      <c r="E297" s="18" t="s">
        <v>3505</v>
      </c>
      <c r="F297" s="17"/>
      <c r="G297" s="134">
        <v>44231</v>
      </c>
      <c r="H297" s="135"/>
      <c r="I297" s="141"/>
      <c r="J297" s="25"/>
      <c r="K297" s="145"/>
      <c r="L297" s="28"/>
      <c r="M297" s="395">
        <v>44232</v>
      </c>
      <c r="N297" s="158">
        <f t="shared" si="159"/>
        <v>2</v>
      </c>
      <c r="O297" s="27"/>
      <c r="P297" s="27"/>
      <c r="Q297" s="27"/>
      <c r="R297" s="27" t="s">
        <v>0</v>
      </c>
      <c r="S297" s="27"/>
      <c r="T297" s="28"/>
      <c r="U297" s="29"/>
      <c r="V297" s="32">
        <v>0.25</v>
      </c>
      <c r="W297" s="318"/>
      <c r="X297" s="319"/>
      <c r="Y297" s="160">
        <f t="shared" si="145"/>
        <v>0.25</v>
      </c>
      <c r="Z297" s="159">
        <f t="shared" si="160"/>
        <v>2.5</v>
      </c>
      <c r="AA297" s="327"/>
      <c r="AB297" s="400">
        <f t="shared" si="169"/>
        <v>-30</v>
      </c>
      <c r="AC297" s="371"/>
      <c r="AD297" s="226" t="str">
        <f t="shared" si="146"/>
        <v/>
      </c>
      <c r="AE297" s="368">
        <f t="shared" si="161"/>
        <v>-27.5</v>
      </c>
      <c r="AF297" s="339"/>
      <c r="AG297" s="338"/>
      <c r="AH297" s="336"/>
      <c r="AI297" s="161">
        <f t="shared" si="162"/>
        <v>0</v>
      </c>
      <c r="AJ297" s="162">
        <f t="shared" si="147"/>
        <v>2.5</v>
      </c>
      <c r="AK297" s="163">
        <f t="shared" si="163"/>
        <v>2.5</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f t="shared" si="148"/>
        <v>2</v>
      </c>
      <c r="AX297" s="165" t="str">
        <f t="shared" si="149"/>
        <v/>
      </c>
      <c r="AY297" s="193">
        <f t="shared" si="150"/>
        <v>2</v>
      </c>
      <c r="AZ297" s="183" t="str">
        <f t="shared" si="151"/>
        <v/>
      </c>
      <c r="BA297" s="173">
        <f t="shared" si="152"/>
        <v>0.25</v>
      </c>
      <c r="BB297" s="174" t="str">
        <f t="shared" si="153"/>
        <v/>
      </c>
      <c r="BC297" s="186">
        <f t="shared" si="176"/>
        <v>0.25</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41.25" customHeight="1" x14ac:dyDescent="0.3">
      <c r="A298" s="221"/>
      <c r="B298" s="222"/>
      <c r="C298" s="214">
        <v>287</v>
      </c>
      <c r="D298" s="643" t="s">
        <v>3593</v>
      </c>
      <c r="E298" s="16" t="s">
        <v>3505</v>
      </c>
      <c r="F298" s="17"/>
      <c r="G298" s="134">
        <v>44231</v>
      </c>
      <c r="H298" s="137"/>
      <c r="I298" s="143"/>
      <c r="J298" s="80"/>
      <c r="K298" s="147"/>
      <c r="L298" s="30"/>
      <c r="M298" s="395">
        <v>44232</v>
      </c>
      <c r="N298" s="158">
        <f t="shared" si="159"/>
        <v>2</v>
      </c>
      <c r="O298" s="27"/>
      <c r="P298" s="27"/>
      <c r="Q298" s="27"/>
      <c r="R298" s="27" t="s">
        <v>0</v>
      </c>
      <c r="S298" s="27"/>
      <c r="T298" s="28"/>
      <c r="U298" s="29"/>
      <c r="V298" s="32">
        <v>0.25</v>
      </c>
      <c r="W298" s="318"/>
      <c r="X298" s="319"/>
      <c r="Y298" s="160">
        <f t="shared" si="145"/>
        <v>0.25</v>
      </c>
      <c r="Z298" s="159">
        <f t="shared" si="160"/>
        <v>2.5</v>
      </c>
      <c r="AA298" s="327"/>
      <c r="AB298" s="400">
        <f t="shared" si="169"/>
        <v>-30</v>
      </c>
      <c r="AC298" s="371"/>
      <c r="AD298" s="226" t="str">
        <f t="shared" si="146"/>
        <v/>
      </c>
      <c r="AE298" s="368">
        <f t="shared" si="161"/>
        <v>-27.5</v>
      </c>
      <c r="AF298" s="339"/>
      <c r="AG298" s="338"/>
      <c r="AH298" s="336"/>
      <c r="AI298" s="161">
        <f t="shared" si="162"/>
        <v>0</v>
      </c>
      <c r="AJ298" s="162">
        <f t="shared" si="147"/>
        <v>2.5</v>
      </c>
      <c r="AK298" s="163">
        <f t="shared" si="163"/>
        <v>2.5</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f t="shared" si="148"/>
        <v>2</v>
      </c>
      <c r="AX298" s="165" t="str">
        <f t="shared" si="149"/>
        <v/>
      </c>
      <c r="AY298" s="193">
        <f t="shared" si="150"/>
        <v>2</v>
      </c>
      <c r="AZ298" s="183" t="str">
        <f t="shared" si="151"/>
        <v/>
      </c>
      <c r="BA298" s="173">
        <f t="shared" si="152"/>
        <v>0.25</v>
      </c>
      <c r="BB298" s="174" t="str">
        <f t="shared" si="153"/>
        <v/>
      </c>
      <c r="BC298" s="186">
        <f t="shared" si="176"/>
        <v>0.25</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56.25" x14ac:dyDescent="0.3">
      <c r="A299" s="221"/>
      <c r="B299" s="222"/>
      <c r="C299" s="214">
        <v>288</v>
      </c>
      <c r="D299" s="643" t="s">
        <v>3594</v>
      </c>
      <c r="E299" s="16" t="s">
        <v>3505</v>
      </c>
      <c r="F299" s="17"/>
      <c r="G299" s="134">
        <v>44231</v>
      </c>
      <c r="H299" s="135"/>
      <c r="I299" s="141"/>
      <c r="J299" s="25"/>
      <c r="K299" s="145"/>
      <c r="L299" s="28"/>
      <c r="M299" s="395">
        <v>44232</v>
      </c>
      <c r="N299" s="158">
        <f t="shared" si="159"/>
        <v>2</v>
      </c>
      <c r="O299" s="27"/>
      <c r="P299" s="27"/>
      <c r="Q299" s="27"/>
      <c r="R299" s="27" t="s">
        <v>0</v>
      </c>
      <c r="S299" s="27"/>
      <c r="T299" s="28"/>
      <c r="U299" s="29"/>
      <c r="V299" s="32">
        <v>0.25</v>
      </c>
      <c r="W299" s="318"/>
      <c r="X299" s="319"/>
      <c r="Y299" s="160">
        <f t="shared" si="145"/>
        <v>0.25</v>
      </c>
      <c r="Z299" s="159">
        <f t="shared" si="160"/>
        <v>2.5</v>
      </c>
      <c r="AA299" s="327"/>
      <c r="AB299" s="400">
        <f t="shared" si="169"/>
        <v>-30</v>
      </c>
      <c r="AC299" s="371"/>
      <c r="AD299" s="226" t="str">
        <f t="shared" si="146"/>
        <v/>
      </c>
      <c r="AE299" s="368">
        <f t="shared" si="161"/>
        <v>-27.5</v>
      </c>
      <c r="AF299" s="339"/>
      <c r="AG299" s="338"/>
      <c r="AH299" s="336"/>
      <c r="AI299" s="161">
        <f t="shared" si="162"/>
        <v>0</v>
      </c>
      <c r="AJ299" s="162">
        <f t="shared" si="147"/>
        <v>2.5</v>
      </c>
      <c r="AK299" s="163">
        <f t="shared" si="163"/>
        <v>2.5</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f t="shared" si="148"/>
        <v>2</v>
      </c>
      <c r="AX299" s="165" t="str">
        <f t="shared" si="149"/>
        <v/>
      </c>
      <c r="AY299" s="193">
        <f t="shared" si="150"/>
        <v>2</v>
      </c>
      <c r="AZ299" s="183" t="str">
        <f t="shared" si="151"/>
        <v/>
      </c>
      <c r="BA299" s="173">
        <f t="shared" si="152"/>
        <v>0.25</v>
      </c>
      <c r="BB299" s="174" t="str">
        <f t="shared" si="153"/>
        <v/>
      </c>
      <c r="BC299" s="186">
        <f t="shared" si="176"/>
        <v>0.25</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37.5" x14ac:dyDescent="0.3">
      <c r="A300" s="221"/>
      <c r="B300" s="222"/>
      <c r="C300" s="213">
        <v>289</v>
      </c>
      <c r="D300" s="660" t="s">
        <v>3595</v>
      </c>
      <c r="E300" s="16" t="s">
        <v>3505</v>
      </c>
      <c r="F300" s="17"/>
      <c r="G300" s="134">
        <v>44231</v>
      </c>
      <c r="H300" s="135"/>
      <c r="I300" s="141"/>
      <c r="J300" s="25"/>
      <c r="K300" s="145"/>
      <c r="L300" s="28"/>
      <c r="M300" s="395">
        <v>44232</v>
      </c>
      <c r="N300" s="158">
        <f t="shared" si="159"/>
        <v>2</v>
      </c>
      <c r="O300" s="27"/>
      <c r="P300" s="27"/>
      <c r="Q300" s="27"/>
      <c r="R300" s="27" t="s">
        <v>0</v>
      </c>
      <c r="S300" s="27"/>
      <c r="T300" s="28"/>
      <c r="U300" s="29"/>
      <c r="V300" s="32">
        <v>0.25</v>
      </c>
      <c r="W300" s="318"/>
      <c r="X300" s="319"/>
      <c r="Y300" s="160">
        <f t="shared" si="145"/>
        <v>0.25</v>
      </c>
      <c r="Z300" s="159">
        <f t="shared" si="160"/>
        <v>2.5</v>
      </c>
      <c r="AA300" s="327"/>
      <c r="AB300" s="400">
        <f t="shared" si="169"/>
        <v>-30</v>
      </c>
      <c r="AC300" s="371"/>
      <c r="AD300" s="226" t="str">
        <f t="shared" si="146"/>
        <v/>
      </c>
      <c r="AE300" s="368">
        <f t="shared" si="161"/>
        <v>-27.5</v>
      </c>
      <c r="AF300" s="339"/>
      <c r="AG300" s="338"/>
      <c r="AH300" s="336"/>
      <c r="AI300" s="161">
        <f t="shared" si="162"/>
        <v>0</v>
      </c>
      <c r="AJ300" s="162">
        <f t="shared" si="147"/>
        <v>2.5</v>
      </c>
      <c r="AK300" s="163">
        <f t="shared" si="163"/>
        <v>2.5</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f t="shared" si="148"/>
        <v>2</v>
      </c>
      <c r="AX300" s="165" t="str">
        <f t="shared" si="149"/>
        <v/>
      </c>
      <c r="AY300" s="193">
        <f t="shared" si="150"/>
        <v>2</v>
      </c>
      <c r="AZ300" s="183" t="str">
        <f t="shared" si="151"/>
        <v/>
      </c>
      <c r="BA300" s="173">
        <f t="shared" si="152"/>
        <v>0.25</v>
      </c>
      <c r="BB300" s="174" t="str">
        <f t="shared" si="153"/>
        <v/>
      </c>
      <c r="BC300" s="186">
        <f t="shared" si="176"/>
        <v>0.25</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42.75" customHeight="1" x14ac:dyDescent="0.3">
      <c r="A301" s="221"/>
      <c r="B301" s="222"/>
      <c r="C301" s="214">
        <v>290</v>
      </c>
      <c r="D301" s="643" t="s">
        <v>3596</v>
      </c>
      <c r="E301" s="18" t="s">
        <v>3505</v>
      </c>
      <c r="F301" s="17"/>
      <c r="G301" s="134">
        <v>44231</v>
      </c>
      <c r="H301" s="135"/>
      <c r="I301" s="141"/>
      <c r="J301" s="25"/>
      <c r="K301" s="145"/>
      <c r="L301" s="28"/>
      <c r="M301" s="395">
        <v>44232</v>
      </c>
      <c r="N301" s="158">
        <f t="shared" si="159"/>
        <v>2</v>
      </c>
      <c r="O301" s="27"/>
      <c r="P301" s="27"/>
      <c r="Q301" s="27"/>
      <c r="R301" s="27" t="s">
        <v>0</v>
      </c>
      <c r="S301" s="27"/>
      <c r="T301" s="28"/>
      <c r="U301" s="29"/>
      <c r="V301" s="32">
        <v>0.25</v>
      </c>
      <c r="W301" s="318"/>
      <c r="X301" s="319"/>
      <c r="Y301" s="160">
        <f t="shared" si="145"/>
        <v>0.25</v>
      </c>
      <c r="Z301" s="159">
        <f t="shared" si="160"/>
        <v>2.5</v>
      </c>
      <c r="AA301" s="327"/>
      <c r="AB301" s="400">
        <f t="shared" si="169"/>
        <v>-30</v>
      </c>
      <c r="AC301" s="371"/>
      <c r="AD301" s="226" t="str">
        <f t="shared" si="146"/>
        <v/>
      </c>
      <c r="AE301" s="368">
        <f t="shared" si="161"/>
        <v>-27.5</v>
      </c>
      <c r="AF301" s="339"/>
      <c r="AG301" s="338"/>
      <c r="AH301" s="336"/>
      <c r="AI301" s="161">
        <f t="shared" si="162"/>
        <v>0</v>
      </c>
      <c r="AJ301" s="162">
        <f t="shared" si="147"/>
        <v>2.5</v>
      </c>
      <c r="AK301" s="163">
        <f t="shared" si="163"/>
        <v>2.5</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f t="shared" si="148"/>
        <v>2</v>
      </c>
      <c r="AX301" s="165" t="str">
        <f t="shared" si="149"/>
        <v/>
      </c>
      <c r="AY301" s="193">
        <f t="shared" si="150"/>
        <v>2</v>
      </c>
      <c r="AZ301" s="183" t="str">
        <f t="shared" si="151"/>
        <v/>
      </c>
      <c r="BA301" s="173">
        <f t="shared" si="152"/>
        <v>0.25</v>
      </c>
      <c r="BB301" s="174" t="str">
        <f t="shared" si="153"/>
        <v/>
      </c>
      <c r="BC301" s="186">
        <f t="shared" si="176"/>
        <v>0.25</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21.75" customHeight="1" x14ac:dyDescent="0.3">
      <c r="A302" s="221"/>
      <c r="B302" s="222"/>
      <c r="C302" s="213">
        <v>291</v>
      </c>
      <c r="D302" s="643" t="s">
        <v>3597</v>
      </c>
      <c r="E302" s="16" t="s">
        <v>3505</v>
      </c>
      <c r="F302" s="17"/>
      <c r="G302" s="134">
        <v>44231</v>
      </c>
      <c r="H302" s="135"/>
      <c r="I302" s="141"/>
      <c r="J302" s="25"/>
      <c r="K302" s="145"/>
      <c r="L302" s="28"/>
      <c r="M302" s="395">
        <v>44232</v>
      </c>
      <c r="N302" s="158">
        <f t="shared" si="159"/>
        <v>2</v>
      </c>
      <c r="O302" s="27"/>
      <c r="P302" s="27"/>
      <c r="Q302" s="27"/>
      <c r="R302" s="27" t="s">
        <v>0</v>
      </c>
      <c r="S302" s="27"/>
      <c r="T302" s="28"/>
      <c r="U302" s="29"/>
      <c r="V302" s="32">
        <v>0.25</v>
      </c>
      <c r="W302" s="318"/>
      <c r="X302" s="319"/>
      <c r="Y302" s="160">
        <f t="shared" si="145"/>
        <v>0.25</v>
      </c>
      <c r="Z302" s="159">
        <f t="shared" si="160"/>
        <v>2.5</v>
      </c>
      <c r="AA302" s="327"/>
      <c r="AB302" s="400">
        <f t="shared" si="169"/>
        <v>-30</v>
      </c>
      <c r="AC302" s="371"/>
      <c r="AD302" s="226" t="str">
        <f t="shared" si="146"/>
        <v/>
      </c>
      <c r="AE302" s="368">
        <f t="shared" si="161"/>
        <v>-27.5</v>
      </c>
      <c r="AF302" s="339"/>
      <c r="AG302" s="338"/>
      <c r="AH302" s="336"/>
      <c r="AI302" s="161">
        <f t="shared" si="162"/>
        <v>0</v>
      </c>
      <c r="AJ302" s="162">
        <f t="shared" si="147"/>
        <v>2.5</v>
      </c>
      <c r="AK302" s="163">
        <f t="shared" si="163"/>
        <v>2.5</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f t="shared" si="148"/>
        <v>2</v>
      </c>
      <c r="AX302" s="165" t="str">
        <f t="shared" si="149"/>
        <v/>
      </c>
      <c r="AY302" s="193">
        <f t="shared" si="150"/>
        <v>2</v>
      </c>
      <c r="AZ302" s="183" t="str">
        <f t="shared" si="151"/>
        <v/>
      </c>
      <c r="BA302" s="173">
        <f t="shared" si="152"/>
        <v>0.25</v>
      </c>
      <c r="BB302" s="174" t="str">
        <f t="shared" si="153"/>
        <v/>
      </c>
      <c r="BC302" s="186">
        <f t="shared" si="176"/>
        <v>0.25</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37.5" x14ac:dyDescent="0.3">
      <c r="A303" s="221"/>
      <c r="B303" s="222"/>
      <c r="C303" s="214">
        <v>292</v>
      </c>
      <c r="D303" s="643" t="s">
        <v>3598</v>
      </c>
      <c r="E303" s="16" t="s">
        <v>3505</v>
      </c>
      <c r="F303" s="17"/>
      <c r="G303" s="134">
        <v>44231</v>
      </c>
      <c r="H303" s="135"/>
      <c r="I303" s="141"/>
      <c r="J303" s="25"/>
      <c r="K303" s="145"/>
      <c r="L303" s="28"/>
      <c r="M303" s="395">
        <v>44232</v>
      </c>
      <c r="N303" s="158">
        <f t="shared" si="159"/>
        <v>2</v>
      </c>
      <c r="O303" s="27" t="s">
        <v>0</v>
      </c>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f t="shared" si="148"/>
        <v>2</v>
      </c>
      <c r="AX303" s="165" t="str">
        <f t="shared" si="149"/>
        <v/>
      </c>
      <c r="AY303" s="193">
        <f t="shared" si="150"/>
        <v>2</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56.25" x14ac:dyDescent="0.3">
      <c r="A304" s="221"/>
      <c r="B304" s="222"/>
      <c r="C304" s="214">
        <v>293</v>
      </c>
      <c r="D304" s="647" t="s">
        <v>3580</v>
      </c>
      <c r="E304" s="16" t="s">
        <v>3541</v>
      </c>
      <c r="F304" s="17"/>
      <c r="G304" s="134">
        <v>44231</v>
      </c>
      <c r="H304" s="135">
        <v>44231</v>
      </c>
      <c r="I304" s="141" t="s">
        <v>0</v>
      </c>
      <c r="J304" s="25"/>
      <c r="K304" s="145"/>
      <c r="L304" s="28"/>
      <c r="M304" s="395">
        <v>44231</v>
      </c>
      <c r="N304" s="158">
        <f t="shared" si="159"/>
        <v>1</v>
      </c>
      <c r="O304" s="27"/>
      <c r="P304" s="27"/>
      <c r="Q304" s="27"/>
      <c r="R304" s="27" t="s">
        <v>0</v>
      </c>
      <c r="S304" s="27"/>
      <c r="T304" s="28"/>
      <c r="U304" s="29"/>
      <c r="V304" s="32">
        <v>0.25</v>
      </c>
      <c r="W304" s="318"/>
      <c r="X304" s="319"/>
      <c r="Y304" s="160">
        <f t="shared" si="145"/>
        <v>0.25</v>
      </c>
      <c r="Z304" s="159">
        <f t="shared" si="160"/>
        <v>2.5</v>
      </c>
      <c r="AA304" s="327"/>
      <c r="AB304" s="400">
        <f t="shared" si="169"/>
        <v>-30</v>
      </c>
      <c r="AC304" s="371"/>
      <c r="AD304" s="226" t="str">
        <f t="shared" si="146"/>
        <v/>
      </c>
      <c r="AE304" s="368">
        <f t="shared" si="161"/>
        <v>-27.5</v>
      </c>
      <c r="AF304" s="339"/>
      <c r="AG304" s="338"/>
      <c r="AH304" s="336"/>
      <c r="AI304" s="161">
        <f t="shared" si="162"/>
        <v>0</v>
      </c>
      <c r="AJ304" s="162">
        <f t="shared" si="147"/>
        <v>2.5</v>
      </c>
      <c r="AK304" s="163">
        <f t="shared" si="163"/>
        <v>2.5</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f t="shared" si="148"/>
        <v>1</v>
      </c>
      <c r="AX304" s="165" t="str">
        <f t="shared" si="149"/>
        <v/>
      </c>
      <c r="AY304" s="193">
        <f t="shared" si="150"/>
        <v>1</v>
      </c>
      <c r="AZ304" s="183" t="str">
        <f t="shared" si="151"/>
        <v/>
      </c>
      <c r="BA304" s="173">
        <f t="shared" si="152"/>
        <v>0.25</v>
      </c>
      <c r="BB304" s="174" t="str">
        <f t="shared" si="153"/>
        <v/>
      </c>
      <c r="BC304" s="186">
        <f t="shared" si="176"/>
        <v>0.25</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37.5" x14ac:dyDescent="0.3">
      <c r="A305" s="221"/>
      <c r="B305" s="222"/>
      <c r="C305" s="213">
        <v>294</v>
      </c>
      <c r="D305" s="647" t="s">
        <v>3581</v>
      </c>
      <c r="E305" s="16" t="s">
        <v>3541</v>
      </c>
      <c r="F305" s="17"/>
      <c r="G305" s="134">
        <v>44231</v>
      </c>
      <c r="H305" s="135">
        <v>44231</v>
      </c>
      <c r="I305" s="141" t="s">
        <v>0</v>
      </c>
      <c r="J305" s="25"/>
      <c r="K305" s="145"/>
      <c r="L305" s="28"/>
      <c r="M305" s="395">
        <v>44231</v>
      </c>
      <c r="N305" s="158">
        <f t="shared" si="159"/>
        <v>1</v>
      </c>
      <c r="O305" s="27"/>
      <c r="P305" s="27"/>
      <c r="Q305" s="27"/>
      <c r="R305" s="27" t="s">
        <v>0</v>
      </c>
      <c r="S305" s="27"/>
      <c r="T305" s="28"/>
      <c r="U305" s="29"/>
      <c r="V305" s="32">
        <v>0.25</v>
      </c>
      <c r="W305" s="318"/>
      <c r="X305" s="319"/>
      <c r="Y305" s="160">
        <f t="shared" si="145"/>
        <v>0.25</v>
      </c>
      <c r="Z305" s="159">
        <f t="shared" si="160"/>
        <v>2.5</v>
      </c>
      <c r="AA305" s="327"/>
      <c r="AB305" s="400">
        <f t="shared" si="169"/>
        <v>-30</v>
      </c>
      <c r="AC305" s="371"/>
      <c r="AD305" s="226" t="str">
        <f t="shared" si="146"/>
        <v/>
      </c>
      <c r="AE305" s="368">
        <f t="shared" si="161"/>
        <v>-27.5</v>
      </c>
      <c r="AF305" s="339"/>
      <c r="AG305" s="338"/>
      <c r="AH305" s="336"/>
      <c r="AI305" s="161">
        <f t="shared" si="162"/>
        <v>0</v>
      </c>
      <c r="AJ305" s="162">
        <f t="shared" si="147"/>
        <v>2.5</v>
      </c>
      <c r="AK305" s="163">
        <f t="shared" si="163"/>
        <v>2.5</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f t="shared" si="148"/>
        <v>1</v>
      </c>
      <c r="AX305" s="165" t="str">
        <f t="shared" si="149"/>
        <v/>
      </c>
      <c r="AY305" s="193">
        <f t="shared" si="150"/>
        <v>1</v>
      </c>
      <c r="AZ305" s="183" t="str">
        <f t="shared" si="151"/>
        <v/>
      </c>
      <c r="BA305" s="173">
        <f t="shared" si="152"/>
        <v>0.25</v>
      </c>
      <c r="BB305" s="174" t="str">
        <f t="shared" si="153"/>
        <v/>
      </c>
      <c r="BC305" s="186">
        <f t="shared" si="176"/>
        <v>0.25</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37.5" x14ac:dyDescent="0.3">
      <c r="A306" s="221"/>
      <c r="B306" s="222"/>
      <c r="C306" s="214">
        <v>295</v>
      </c>
      <c r="D306" s="647" t="s">
        <v>3582</v>
      </c>
      <c r="E306" s="16" t="s">
        <v>3541</v>
      </c>
      <c r="F306" s="17"/>
      <c r="G306" s="134">
        <v>44231</v>
      </c>
      <c r="H306" s="135">
        <v>44231</v>
      </c>
      <c r="I306" s="141" t="s">
        <v>0</v>
      </c>
      <c r="J306" s="25"/>
      <c r="K306" s="145"/>
      <c r="L306" s="28"/>
      <c r="M306" s="395">
        <v>44231</v>
      </c>
      <c r="N306" s="158">
        <f t="shared" si="159"/>
        <v>1</v>
      </c>
      <c r="O306" s="27"/>
      <c r="P306" s="27"/>
      <c r="Q306" s="27"/>
      <c r="R306" s="27" t="s">
        <v>0</v>
      </c>
      <c r="S306" s="27"/>
      <c r="T306" s="28"/>
      <c r="U306" s="29"/>
      <c r="V306" s="32">
        <v>0.25</v>
      </c>
      <c r="W306" s="318"/>
      <c r="X306" s="319"/>
      <c r="Y306" s="160">
        <f t="shared" si="145"/>
        <v>0.25</v>
      </c>
      <c r="Z306" s="159">
        <f t="shared" si="160"/>
        <v>2.5</v>
      </c>
      <c r="AA306" s="327"/>
      <c r="AB306" s="400">
        <f t="shared" si="169"/>
        <v>-30</v>
      </c>
      <c r="AC306" s="371"/>
      <c r="AD306" s="226" t="str">
        <f t="shared" si="146"/>
        <v/>
      </c>
      <c r="AE306" s="368">
        <f t="shared" si="161"/>
        <v>-27.5</v>
      </c>
      <c r="AF306" s="339"/>
      <c r="AG306" s="338"/>
      <c r="AH306" s="336"/>
      <c r="AI306" s="161">
        <f t="shared" si="162"/>
        <v>0</v>
      </c>
      <c r="AJ306" s="162">
        <f t="shared" si="147"/>
        <v>2.5</v>
      </c>
      <c r="AK306" s="163">
        <f t="shared" si="163"/>
        <v>2.5</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f t="shared" si="148"/>
        <v>1</v>
      </c>
      <c r="AX306" s="165" t="str">
        <f t="shared" si="149"/>
        <v/>
      </c>
      <c r="AY306" s="193">
        <f t="shared" si="150"/>
        <v>1</v>
      </c>
      <c r="AZ306" s="183" t="str">
        <f t="shared" si="151"/>
        <v/>
      </c>
      <c r="BA306" s="173">
        <f t="shared" si="152"/>
        <v>0.25</v>
      </c>
      <c r="BB306" s="174" t="str">
        <f t="shared" si="153"/>
        <v/>
      </c>
      <c r="BC306" s="186">
        <f t="shared" si="176"/>
        <v>0.25</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37.5" x14ac:dyDescent="0.3">
      <c r="A307" s="221"/>
      <c r="B307" s="222"/>
      <c r="C307" s="213">
        <v>296</v>
      </c>
      <c r="D307" s="661" t="s">
        <v>3583</v>
      </c>
      <c r="E307" s="16" t="s">
        <v>3541</v>
      </c>
      <c r="F307" s="17"/>
      <c r="G307" s="134">
        <v>44231</v>
      </c>
      <c r="H307" s="135">
        <v>44231</v>
      </c>
      <c r="I307" s="141" t="s">
        <v>0</v>
      </c>
      <c r="J307" s="25"/>
      <c r="K307" s="145"/>
      <c r="L307" s="28"/>
      <c r="M307" s="395">
        <v>44231</v>
      </c>
      <c r="N307" s="158">
        <f t="shared" si="159"/>
        <v>1</v>
      </c>
      <c r="O307" s="27"/>
      <c r="P307" s="27"/>
      <c r="Q307" s="27"/>
      <c r="R307" s="27" t="s">
        <v>0</v>
      </c>
      <c r="S307" s="27"/>
      <c r="T307" s="28"/>
      <c r="U307" s="29"/>
      <c r="V307" s="32">
        <v>0.25</v>
      </c>
      <c r="W307" s="318"/>
      <c r="X307" s="319"/>
      <c r="Y307" s="160">
        <f t="shared" si="145"/>
        <v>0.25</v>
      </c>
      <c r="Z307" s="159">
        <f t="shared" si="160"/>
        <v>2.5</v>
      </c>
      <c r="AA307" s="327"/>
      <c r="AB307" s="400">
        <f t="shared" si="169"/>
        <v>-30</v>
      </c>
      <c r="AC307" s="371"/>
      <c r="AD307" s="226" t="str">
        <f t="shared" si="146"/>
        <v/>
      </c>
      <c r="AE307" s="368">
        <f t="shared" si="161"/>
        <v>-27.5</v>
      </c>
      <c r="AF307" s="339"/>
      <c r="AG307" s="338"/>
      <c r="AH307" s="336"/>
      <c r="AI307" s="161">
        <f t="shared" si="162"/>
        <v>0</v>
      </c>
      <c r="AJ307" s="162">
        <f t="shared" si="147"/>
        <v>2.5</v>
      </c>
      <c r="AK307" s="163">
        <f t="shared" si="163"/>
        <v>2.5</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f t="shared" si="148"/>
        <v>1</v>
      </c>
      <c r="AX307" s="165" t="str">
        <f t="shared" si="149"/>
        <v/>
      </c>
      <c r="AY307" s="193">
        <f t="shared" si="150"/>
        <v>1</v>
      </c>
      <c r="AZ307" s="183" t="str">
        <f t="shared" si="151"/>
        <v/>
      </c>
      <c r="BA307" s="173">
        <f t="shared" si="152"/>
        <v>0.25</v>
      </c>
      <c r="BB307" s="174" t="str">
        <f t="shared" si="153"/>
        <v/>
      </c>
      <c r="BC307" s="186">
        <f t="shared" si="176"/>
        <v>0.25</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37.5" x14ac:dyDescent="0.3">
      <c r="A308" s="221"/>
      <c r="B308" s="222"/>
      <c r="C308" s="214">
        <v>297</v>
      </c>
      <c r="D308" s="647" t="s">
        <v>3584</v>
      </c>
      <c r="E308" s="16" t="s">
        <v>3541</v>
      </c>
      <c r="F308" s="17"/>
      <c r="G308" s="134">
        <v>44231</v>
      </c>
      <c r="H308" s="135">
        <v>44231</v>
      </c>
      <c r="I308" s="141" t="s">
        <v>0</v>
      </c>
      <c r="J308" s="25"/>
      <c r="K308" s="145"/>
      <c r="L308" s="28"/>
      <c r="M308" s="395">
        <v>44231</v>
      </c>
      <c r="N308" s="158">
        <f t="shared" si="159"/>
        <v>1</v>
      </c>
      <c r="O308" s="27"/>
      <c r="P308" s="27"/>
      <c r="Q308" s="27"/>
      <c r="R308" s="27" t="s">
        <v>0</v>
      </c>
      <c r="S308" s="27"/>
      <c r="T308" s="28"/>
      <c r="U308" s="29"/>
      <c r="V308" s="32">
        <v>0.25</v>
      </c>
      <c r="W308" s="318"/>
      <c r="X308" s="319"/>
      <c r="Y308" s="160">
        <f t="shared" si="145"/>
        <v>0.25</v>
      </c>
      <c r="Z308" s="159">
        <f t="shared" si="160"/>
        <v>2.5</v>
      </c>
      <c r="AA308" s="327"/>
      <c r="AB308" s="400">
        <f t="shared" si="169"/>
        <v>-30</v>
      </c>
      <c r="AC308" s="371"/>
      <c r="AD308" s="226" t="str">
        <f t="shared" si="146"/>
        <v/>
      </c>
      <c r="AE308" s="368">
        <f t="shared" si="161"/>
        <v>-27.5</v>
      </c>
      <c r="AF308" s="339"/>
      <c r="AG308" s="338"/>
      <c r="AH308" s="336"/>
      <c r="AI308" s="161">
        <f t="shared" si="162"/>
        <v>0</v>
      </c>
      <c r="AJ308" s="162">
        <f t="shared" si="147"/>
        <v>2.5</v>
      </c>
      <c r="AK308" s="163">
        <f t="shared" si="163"/>
        <v>2.5</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f t="shared" si="148"/>
        <v>1</v>
      </c>
      <c r="AX308" s="165" t="str">
        <f t="shared" si="149"/>
        <v/>
      </c>
      <c r="AY308" s="193">
        <f t="shared" si="150"/>
        <v>1</v>
      </c>
      <c r="AZ308" s="183" t="str">
        <f t="shared" si="151"/>
        <v/>
      </c>
      <c r="BA308" s="173">
        <f t="shared" si="152"/>
        <v>0.25</v>
      </c>
      <c r="BB308" s="174" t="str">
        <f t="shared" si="153"/>
        <v/>
      </c>
      <c r="BC308" s="186">
        <f t="shared" si="176"/>
        <v>0.25</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37.5" x14ac:dyDescent="0.3">
      <c r="A309" s="221"/>
      <c r="B309" s="222"/>
      <c r="C309" s="214">
        <v>298</v>
      </c>
      <c r="D309" s="647" t="s">
        <v>3585</v>
      </c>
      <c r="E309" s="16" t="s">
        <v>3541</v>
      </c>
      <c r="F309" s="17"/>
      <c r="G309" s="134">
        <v>44231</v>
      </c>
      <c r="H309" s="135">
        <v>44231</v>
      </c>
      <c r="I309" s="141" t="s">
        <v>0</v>
      </c>
      <c r="J309" s="25"/>
      <c r="K309" s="145"/>
      <c r="L309" s="28"/>
      <c r="M309" s="395">
        <v>44231</v>
      </c>
      <c r="N309" s="158">
        <f t="shared" si="159"/>
        <v>1</v>
      </c>
      <c r="O309" s="27"/>
      <c r="P309" s="27"/>
      <c r="Q309" s="27"/>
      <c r="R309" s="27" t="s">
        <v>0</v>
      </c>
      <c r="S309" s="27"/>
      <c r="T309" s="28"/>
      <c r="U309" s="29"/>
      <c r="V309" s="32">
        <v>0.25</v>
      </c>
      <c r="W309" s="318"/>
      <c r="X309" s="319"/>
      <c r="Y309" s="160">
        <f t="shared" si="145"/>
        <v>0.25</v>
      </c>
      <c r="Z309" s="159">
        <f t="shared" si="160"/>
        <v>2.5</v>
      </c>
      <c r="AA309" s="327"/>
      <c r="AB309" s="400">
        <f t="shared" si="169"/>
        <v>-30</v>
      </c>
      <c r="AC309" s="371"/>
      <c r="AD309" s="226" t="str">
        <f t="shared" si="146"/>
        <v/>
      </c>
      <c r="AE309" s="368">
        <f t="shared" si="161"/>
        <v>-27.5</v>
      </c>
      <c r="AF309" s="339"/>
      <c r="AG309" s="338"/>
      <c r="AH309" s="336"/>
      <c r="AI309" s="161">
        <f t="shared" si="162"/>
        <v>0</v>
      </c>
      <c r="AJ309" s="162">
        <f t="shared" si="147"/>
        <v>2.5</v>
      </c>
      <c r="AK309" s="163">
        <f t="shared" si="163"/>
        <v>2.5</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f t="shared" si="148"/>
        <v>1</v>
      </c>
      <c r="AX309" s="165" t="str">
        <f t="shared" si="149"/>
        <v/>
      </c>
      <c r="AY309" s="193">
        <f t="shared" si="150"/>
        <v>1</v>
      </c>
      <c r="AZ309" s="183" t="str">
        <f t="shared" si="151"/>
        <v/>
      </c>
      <c r="BA309" s="173">
        <f t="shared" si="152"/>
        <v>0.25</v>
      </c>
      <c r="BB309" s="174" t="str">
        <f t="shared" si="153"/>
        <v/>
      </c>
      <c r="BC309" s="186">
        <f t="shared" si="176"/>
        <v>0.25</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37.5" x14ac:dyDescent="0.3">
      <c r="A310" s="221"/>
      <c r="B310" s="222"/>
      <c r="C310" s="213">
        <v>299</v>
      </c>
      <c r="D310" s="647" t="s">
        <v>3586</v>
      </c>
      <c r="E310" s="16" t="s">
        <v>3541</v>
      </c>
      <c r="F310" s="17"/>
      <c r="G310" s="134">
        <v>44231</v>
      </c>
      <c r="H310" s="135">
        <v>44231</v>
      </c>
      <c r="I310" s="141" t="s">
        <v>0</v>
      </c>
      <c r="J310" s="80"/>
      <c r="K310" s="147"/>
      <c r="L310" s="30"/>
      <c r="M310" s="395">
        <v>44231</v>
      </c>
      <c r="N310" s="158">
        <f t="shared" si="159"/>
        <v>1</v>
      </c>
      <c r="O310" s="27"/>
      <c r="P310" s="27"/>
      <c r="Q310" s="27"/>
      <c r="R310" s="27" t="s">
        <v>0</v>
      </c>
      <c r="S310" s="27"/>
      <c r="T310" s="30"/>
      <c r="U310" s="31"/>
      <c r="V310" s="32">
        <v>0.25</v>
      </c>
      <c r="W310" s="320"/>
      <c r="X310" s="318"/>
      <c r="Y310" s="160">
        <f t="shared" si="145"/>
        <v>0.25</v>
      </c>
      <c r="Z310" s="159">
        <f t="shared" si="160"/>
        <v>2.5</v>
      </c>
      <c r="AA310" s="328"/>
      <c r="AB310" s="400">
        <f t="shared" si="169"/>
        <v>-30</v>
      </c>
      <c r="AC310" s="371"/>
      <c r="AD310" s="226" t="str">
        <f t="shared" si="146"/>
        <v/>
      </c>
      <c r="AE310" s="368">
        <f t="shared" si="161"/>
        <v>-27.5</v>
      </c>
      <c r="AF310" s="340"/>
      <c r="AG310" s="341"/>
      <c r="AH310" s="339"/>
      <c r="AI310" s="161">
        <f t="shared" si="162"/>
        <v>0</v>
      </c>
      <c r="AJ310" s="162">
        <f t="shared" si="147"/>
        <v>2.5</v>
      </c>
      <c r="AK310" s="163">
        <f t="shared" si="163"/>
        <v>2.5</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f t="shared" si="148"/>
        <v>1</v>
      </c>
      <c r="AX310" s="165" t="str">
        <f t="shared" si="149"/>
        <v/>
      </c>
      <c r="AY310" s="193">
        <f t="shared" si="150"/>
        <v>1</v>
      </c>
      <c r="AZ310" s="183" t="str">
        <f t="shared" si="151"/>
        <v/>
      </c>
      <c r="BA310" s="173">
        <f t="shared" si="152"/>
        <v>0.25</v>
      </c>
      <c r="BB310" s="174" t="str">
        <f t="shared" si="153"/>
        <v/>
      </c>
      <c r="BC310" s="186">
        <f t="shared" si="176"/>
        <v>0.25</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37.5" x14ac:dyDescent="0.3">
      <c r="A311" s="221"/>
      <c r="B311" s="222"/>
      <c r="C311" s="213">
        <v>300</v>
      </c>
      <c r="D311" s="661" t="s">
        <v>3587</v>
      </c>
      <c r="E311" s="16" t="s">
        <v>3541</v>
      </c>
      <c r="F311" s="17"/>
      <c r="G311" s="134">
        <v>44231</v>
      </c>
      <c r="H311" s="135">
        <v>44231</v>
      </c>
      <c r="I311" s="141" t="s">
        <v>0</v>
      </c>
      <c r="J311" s="25"/>
      <c r="K311" s="145"/>
      <c r="L311" s="28"/>
      <c r="M311" s="395">
        <v>44231</v>
      </c>
      <c r="N311" s="158">
        <f t="shared" si="159"/>
        <v>1</v>
      </c>
      <c r="O311" s="27"/>
      <c r="P311" s="27"/>
      <c r="Q311" s="27"/>
      <c r="R311" s="27" t="s">
        <v>0</v>
      </c>
      <c r="S311" s="27"/>
      <c r="T311" s="27"/>
      <c r="U311" s="28"/>
      <c r="V311" s="32">
        <v>0.25</v>
      </c>
      <c r="W311" s="318"/>
      <c r="X311" s="318"/>
      <c r="Y311" s="160">
        <f t="shared" si="145"/>
        <v>0.25</v>
      </c>
      <c r="Z311" s="159">
        <f t="shared" si="160"/>
        <v>2.5</v>
      </c>
      <c r="AA311" s="327"/>
      <c r="AB311" s="400">
        <f t="shared" si="169"/>
        <v>-30</v>
      </c>
      <c r="AC311" s="371"/>
      <c r="AD311" s="226" t="str">
        <f t="shared" si="146"/>
        <v/>
      </c>
      <c r="AE311" s="368">
        <f t="shared" si="161"/>
        <v>-27.5</v>
      </c>
      <c r="AF311" s="339"/>
      <c r="AG311" s="342"/>
      <c r="AH311" s="339"/>
      <c r="AI311" s="161">
        <f t="shared" si="162"/>
        <v>0</v>
      </c>
      <c r="AJ311" s="162">
        <f t="shared" si="147"/>
        <v>2.5</v>
      </c>
      <c r="AK311" s="163">
        <f t="shared" si="163"/>
        <v>2.5</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f t="shared" si="148"/>
        <v>1</v>
      </c>
      <c r="AX311" s="165" t="str">
        <f t="shared" si="149"/>
        <v/>
      </c>
      <c r="AY311" s="193">
        <f t="shared" si="150"/>
        <v>1</v>
      </c>
      <c r="AZ311" s="183" t="str">
        <f t="shared" si="151"/>
        <v/>
      </c>
      <c r="BA311" s="173">
        <f t="shared" si="152"/>
        <v>0.25</v>
      </c>
      <c r="BB311" s="174" t="str">
        <f t="shared" si="153"/>
        <v/>
      </c>
      <c r="BC311" s="186">
        <f t="shared" si="176"/>
        <v>0.25</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37.5" x14ac:dyDescent="0.3">
      <c r="A312" s="219"/>
      <c r="B312" s="220"/>
      <c r="C312" s="213">
        <v>301</v>
      </c>
      <c r="D312" s="647" t="s">
        <v>3588</v>
      </c>
      <c r="E312" s="16" t="s">
        <v>3541</v>
      </c>
      <c r="F312" s="34"/>
      <c r="G312" s="134">
        <v>44231</v>
      </c>
      <c r="H312" s="135">
        <v>44231</v>
      </c>
      <c r="I312" s="141" t="s">
        <v>0</v>
      </c>
      <c r="J312" s="78"/>
      <c r="K312" s="144"/>
      <c r="L312" s="119"/>
      <c r="M312" s="395">
        <v>44231</v>
      </c>
      <c r="N312" s="158">
        <f t="shared" si="159"/>
        <v>1</v>
      </c>
      <c r="O312" s="311"/>
      <c r="P312" s="315"/>
      <c r="Q312" s="315"/>
      <c r="R312" s="315" t="s">
        <v>0</v>
      </c>
      <c r="S312" s="315"/>
      <c r="T312" s="315"/>
      <c r="U312" s="316"/>
      <c r="V312" s="167">
        <v>0.25</v>
      </c>
      <c r="W312" s="313"/>
      <c r="X312" s="313"/>
      <c r="Y312" s="160">
        <f t="shared" si="145"/>
        <v>0.25</v>
      </c>
      <c r="Z312" s="159">
        <f t="shared" si="160"/>
        <v>2.5</v>
      </c>
      <c r="AA312" s="329"/>
      <c r="AB312" s="400">
        <f t="shared" si="169"/>
        <v>-30</v>
      </c>
      <c r="AC312" s="371"/>
      <c r="AD312" s="226" t="str">
        <f t="shared" si="146"/>
        <v/>
      </c>
      <c r="AE312" s="368">
        <f t="shared" si="161"/>
        <v>-27.5</v>
      </c>
      <c r="AF312" s="343"/>
      <c r="AG312" s="338"/>
      <c r="AH312" s="336"/>
      <c r="AI312" s="161">
        <f t="shared" si="162"/>
        <v>0</v>
      </c>
      <c r="AJ312" s="162">
        <f t="shared" si="147"/>
        <v>2.5</v>
      </c>
      <c r="AK312" s="163">
        <f t="shared" si="163"/>
        <v>2.5</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f t="shared" si="148"/>
        <v>1</v>
      </c>
      <c r="AX312" s="165" t="str">
        <f t="shared" si="149"/>
        <v/>
      </c>
      <c r="AY312" s="193">
        <f t="shared" si="150"/>
        <v>1</v>
      </c>
      <c r="AZ312" s="183" t="str">
        <f t="shared" si="151"/>
        <v/>
      </c>
      <c r="BA312" s="173">
        <f t="shared" si="152"/>
        <v>0.25</v>
      </c>
      <c r="BB312" s="174" t="str">
        <f t="shared" si="153"/>
        <v/>
      </c>
      <c r="BC312" s="186">
        <f t="shared" si="176"/>
        <v>0.25</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56.25" x14ac:dyDescent="0.3">
      <c r="A313" s="219"/>
      <c r="B313" s="220"/>
      <c r="C313" s="213">
        <v>302</v>
      </c>
      <c r="D313" s="647" t="s">
        <v>3589</v>
      </c>
      <c r="E313" s="16" t="s">
        <v>3541</v>
      </c>
      <c r="F313" s="34"/>
      <c r="G313" s="134">
        <v>44231</v>
      </c>
      <c r="H313" s="135">
        <v>44231</v>
      </c>
      <c r="I313" s="141" t="s">
        <v>0</v>
      </c>
      <c r="J313" s="78"/>
      <c r="K313" s="144"/>
      <c r="L313" s="119"/>
      <c r="M313" s="395">
        <v>44231</v>
      </c>
      <c r="N313" s="158">
        <f t="shared" si="159"/>
        <v>1</v>
      </c>
      <c r="O313" s="315"/>
      <c r="P313" s="315"/>
      <c r="Q313" s="315"/>
      <c r="R313" s="315" t="s">
        <v>0</v>
      </c>
      <c r="S313" s="315"/>
      <c r="T313" s="316"/>
      <c r="U313" s="317"/>
      <c r="V313" s="167">
        <v>0.25</v>
      </c>
      <c r="W313" s="313"/>
      <c r="X313" s="313"/>
      <c r="Y313" s="160">
        <f t="shared" si="145"/>
        <v>0.25</v>
      </c>
      <c r="Z313" s="159">
        <f t="shared" si="160"/>
        <v>2.5</v>
      </c>
      <c r="AA313" s="326"/>
      <c r="AB313" s="400">
        <f t="shared" si="169"/>
        <v>-30</v>
      </c>
      <c r="AC313" s="370"/>
      <c r="AD313" s="226" t="str">
        <f t="shared" si="146"/>
        <v/>
      </c>
      <c r="AE313" s="368">
        <f t="shared" si="161"/>
        <v>-27.5</v>
      </c>
      <c r="AF313" s="331"/>
      <c r="AG313" s="333"/>
      <c r="AH313" s="334"/>
      <c r="AI313" s="161">
        <f t="shared" si="162"/>
        <v>0</v>
      </c>
      <c r="AJ313" s="162">
        <f t="shared" si="147"/>
        <v>2.5</v>
      </c>
      <c r="AK313" s="163">
        <f t="shared" si="163"/>
        <v>2.5</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f t="shared" si="148"/>
        <v>1</v>
      </c>
      <c r="AX313" s="165" t="str">
        <f t="shared" si="149"/>
        <v/>
      </c>
      <c r="AY313" s="193">
        <f t="shared" si="150"/>
        <v>1</v>
      </c>
      <c r="AZ313" s="183" t="str">
        <f t="shared" si="151"/>
        <v/>
      </c>
      <c r="BA313" s="173">
        <f t="shared" si="152"/>
        <v>0.25</v>
      </c>
      <c r="BB313" s="174" t="str">
        <f t="shared" si="153"/>
        <v/>
      </c>
      <c r="BC313" s="186">
        <f t="shared" si="176"/>
        <v>0.25</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37.5" x14ac:dyDescent="0.3">
      <c r="A314" s="219"/>
      <c r="B314" s="220"/>
      <c r="C314" s="213">
        <v>303</v>
      </c>
      <c r="D314" s="647" t="s">
        <v>3590</v>
      </c>
      <c r="E314" s="16" t="s">
        <v>3541</v>
      </c>
      <c r="F314" s="34"/>
      <c r="G314" s="134">
        <v>44231</v>
      </c>
      <c r="H314" s="135">
        <v>44231</v>
      </c>
      <c r="I314" s="141" t="s">
        <v>0</v>
      </c>
      <c r="J314" s="25"/>
      <c r="K314" s="145"/>
      <c r="L314" s="28"/>
      <c r="M314" s="395">
        <v>44231</v>
      </c>
      <c r="N314" s="158">
        <f t="shared" si="159"/>
        <v>1</v>
      </c>
      <c r="O314" s="315"/>
      <c r="P314" s="315"/>
      <c r="Q314" s="315"/>
      <c r="R314" s="315" t="s">
        <v>0</v>
      </c>
      <c r="S314" s="315"/>
      <c r="T314" s="316"/>
      <c r="U314" s="317"/>
      <c r="V314" s="167">
        <v>0.25</v>
      </c>
      <c r="W314" s="313"/>
      <c r="X314" s="313"/>
      <c r="Y314" s="160">
        <f t="shared" si="145"/>
        <v>0.25</v>
      </c>
      <c r="Z314" s="159">
        <f t="shared" si="160"/>
        <v>2.5</v>
      </c>
      <c r="AA314" s="326"/>
      <c r="AB314" s="400">
        <f t="shared" si="169"/>
        <v>-30</v>
      </c>
      <c r="AC314" s="370"/>
      <c r="AD314" s="226" t="str">
        <f t="shared" si="146"/>
        <v/>
      </c>
      <c r="AE314" s="368">
        <f t="shared" si="161"/>
        <v>-27.5</v>
      </c>
      <c r="AF314" s="331"/>
      <c r="AG314" s="333"/>
      <c r="AH314" s="334"/>
      <c r="AI314" s="161">
        <f t="shared" si="162"/>
        <v>0</v>
      </c>
      <c r="AJ314" s="162">
        <f t="shared" si="147"/>
        <v>2.5</v>
      </c>
      <c r="AK314" s="163">
        <f t="shared" si="163"/>
        <v>2.5</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f t="shared" si="148"/>
        <v>1</v>
      </c>
      <c r="AX314" s="165" t="str">
        <f t="shared" si="149"/>
        <v/>
      </c>
      <c r="AY314" s="193">
        <f t="shared" si="150"/>
        <v>1</v>
      </c>
      <c r="AZ314" s="183" t="str">
        <f t="shared" si="151"/>
        <v/>
      </c>
      <c r="BA314" s="173">
        <f t="shared" si="152"/>
        <v>0.25</v>
      </c>
      <c r="BB314" s="174" t="str">
        <f t="shared" si="153"/>
        <v/>
      </c>
      <c r="BC314" s="186">
        <f t="shared" si="176"/>
        <v>0.25</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37.5" x14ac:dyDescent="0.3">
      <c r="A315" s="219"/>
      <c r="B315" s="220"/>
      <c r="C315" s="213">
        <v>304</v>
      </c>
      <c r="D315" s="661" t="s">
        <v>3591</v>
      </c>
      <c r="E315" s="16" t="s">
        <v>3541</v>
      </c>
      <c r="F315" s="34"/>
      <c r="G315" s="134">
        <v>44231</v>
      </c>
      <c r="H315" s="135">
        <v>44231</v>
      </c>
      <c r="I315" s="141" t="s">
        <v>0</v>
      </c>
      <c r="J315" s="25"/>
      <c r="K315" s="145"/>
      <c r="L315" s="28"/>
      <c r="M315" s="395">
        <v>44231</v>
      </c>
      <c r="N315" s="158">
        <f t="shared" si="159"/>
        <v>1</v>
      </c>
      <c r="O315" s="315"/>
      <c r="P315" s="315"/>
      <c r="Q315" s="315"/>
      <c r="R315" s="315" t="s">
        <v>0</v>
      </c>
      <c r="S315" s="315"/>
      <c r="T315" s="316"/>
      <c r="U315" s="317"/>
      <c r="V315" s="167">
        <v>0.25</v>
      </c>
      <c r="W315" s="313"/>
      <c r="X315" s="313"/>
      <c r="Y315" s="160">
        <f t="shared" si="145"/>
        <v>0.25</v>
      </c>
      <c r="Z315" s="159">
        <f t="shared" si="160"/>
        <v>2.5</v>
      </c>
      <c r="AA315" s="326"/>
      <c r="AB315" s="400">
        <f t="shared" si="169"/>
        <v>-30</v>
      </c>
      <c r="AC315" s="370"/>
      <c r="AD315" s="226" t="str">
        <f t="shared" si="146"/>
        <v/>
      </c>
      <c r="AE315" s="368">
        <f t="shared" si="161"/>
        <v>-27.5</v>
      </c>
      <c r="AF315" s="331"/>
      <c r="AG315" s="333"/>
      <c r="AH315" s="334"/>
      <c r="AI315" s="161">
        <f t="shared" si="162"/>
        <v>0</v>
      </c>
      <c r="AJ315" s="162">
        <f t="shared" si="147"/>
        <v>2.5</v>
      </c>
      <c r="AK315" s="163">
        <f t="shared" si="163"/>
        <v>2.5</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f t="shared" si="148"/>
        <v>1</v>
      </c>
      <c r="AX315" s="165" t="str">
        <f t="shared" si="149"/>
        <v/>
      </c>
      <c r="AY315" s="193">
        <f t="shared" si="150"/>
        <v>1</v>
      </c>
      <c r="AZ315" s="183" t="str">
        <f t="shared" si="151"/>
        <v/>
      </c>
      <c r="BA315" s="173">
        <f t="shared" si="152"/>
        <v>0.25</v>
      </c>
      <c r="BB315" s="174" t="str">
        <f t="shared" si="153"/>
        <v/>
      </c>
      <c r="BC315" s="186">
        <f t="shared" si="176"/>
        <v>0.25</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37.5" x14ac:dyDescent="0.3">
      <c r="A316" s="221"/>
      <c r="B316" s="222"/>
      <c r="C316" s="214">
        <v>305</v>
      </c>
      <c r="D316" s="647" t="s">
        <v>3592</v>
      </c>
      <c r="E316" s="16" t="s">
        <v>3541</v>
      </c>
      <c r="F316" s="17"/>
      <c r="G316" s="134">
        <v>44231</v>
      </c>
      <c r="H316" s="135">
        <v>44231</v>
      </c>
      <c r="I316" s="141" t="s">
        <v>0</v>
      </c>
      <c r="J316" s="25"/>
      <c r="K316" s="145"/>
      <c r="L316" s="28"/>
      <c r="M316" s="395">
        <v>44231</v>
      </c>
      <c r="N316" s="158">
        <f t="shared" si="159"/>
        <v>1</v>
      </c>
      <c r="O316" s="27"/>
      <c r="P316" s="27"/>
      <c r="Q316" s="27"/>
      <c r="R316" s="27" t="s">
        <v>0</v>
      </c>
      <c r="S316" s="27"/>
      <c r="T316" s="28"/>
      <c r="U316" s="29"/>
      <c r="V316" s="167">
        <v>0.25</v>
      </c>
      <c r="W316" s="313"/>
      <c r="X316" s="313"/>
      <c r="Y316" s="160">
        <f t="shared" si="145"/>
        <v>0.25</v>
      </c>
      <c r="Z316" s="159">
        <f t="shared" si="160"/>
        <v>2.5</v>
      </c>
      <c r="AA316" s="327"/>
      <c r="AB316" s="400">
        <f t="shared" si="169"/>
        <v>-30</v>
      </c>
      <c r="AC316" s="371"/>
      <c r="AD316" s="226" t="str">
        <f t="shared" si="146"/>
        <v/>
      </c>
      <c r="AE316" s="368">
        <f t="shared" si="161"/>
        <v>-27.5</v>
      </c>
      <c r="AF316" s="339"/>
      <c r="AG316" s="338"/>
      <c r="AH316" s="336"/>
      <c r="AI316" s="161">
        <f t="shared" si="162"/>
        <v>0</v>
      </c>
      <c r="AJ316" s="162">
        <f t="shared" si="147"/>
        <v>2.5</v>
      </c>
      <c r="AK316" s="163">
        <f t="shared" si="163"/>
        <v>2.5</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f t="shared" si="148"/>
        <v>1</v>
      </c>
      <c r="AX316" s="165" t="str">
        <f t="shared" si="149"/>
        <v/>
      </c>
      <c r="AY316" s="193">
        <f t="shared" si="150"/>
        <v>1</v>
      </c>
      <c r="AZ316" s="183" t="str">
        <f t="shared" si="151"/>
        <v/>
      </c>
      <c r="BA316" s="173">
        <f t="shared" si="152"/>
        <v>0.25</v>
      </c>
      <c r="BB316" s="174" t="str">
        <f t="shared" si="153"/>
        <v/>
      </c>
      <c r="BC316" s="186">
        <f t="shared" si="176"/>
        <v>0.25</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40.5" customHeight="1" x14ac:dyDescent="0.3">
      <c r="A317" s="221"/>
      <c r="B317" s="222"/>
      <c r="C317" s="213">
        <v>306</v>
      </c>
      <c r="D317" s="647" t="s">
        <v>3593</v>
      </c>
      <c r="E317" s="16" t="s">
        <v>3541</v>
      </c>
      <c r="F317" s="17"/>
      <c r="G317" s="134">
        <v>44231</v>
      </c>
      <c r="H317" s="135">
        <v>44231</v>
      </c>
      <c r="I317" s="141" t="s">
        <v>0</v>
      </c>
      <c r="J317" s="25"/>
      <c r="K317" s="145"/>
      <c r="L317" s="28"/>
      <c r="M317" s="395">
        <v>44231</v>
      </c>
      <c r="N317" s="158">
        <f t="shared" si="159"/>
        <v>1</v>
      </c>
      <c r="O317" s="27"/>
      <c r="P317" s="27"/>
      <c r="Q317" s="27"/>
      <c r="R317" s="27" t="s">
        <v>0</v>
      </c>
      <c r="S317" s="27"/>
      <c r="T317" s="28"/>
      <c r="U317" s="29"/>
      <c r="V317" s="32">
        <v>0.25</v>
      </c>
      <c r="W317" s="318"/>
      <c r="X317" s="319"/>
      <c r="Y317" s="160">
        <f t="shared" si="145"/>
        <v>0.25</v>
      </c>
      <c r="Z317" s="159">
        <f t="shared" si="160"/>
        <v>2.5</v>
      </c>
      <c r="AA317" s="327"/>
      <c r="AB317" s="400">
        <f t="shared" si="169"/>
        <v>-30</v>
      </c>
      <c r="AC317" s="371"/>
      <c r="AD317" s="226" t="str">
        <f t="shared" si="146"/>
        <v/>
      </c>
      <c r="AE317" s="368">
        <f t="shared" si="161"/>
        <v>-27.5</v>
      </c>
      <c r="AF317" s="339"/>
      <c r="AG317" s="338"/>
      <c r="AH317" s="336"/>
      <c r="AI317" s="161">
        <f t="shared" si="162"/>
        <v>0</v>
      </c>
      <c r="AJ317" s="162">
        <f t="shared" si="147"/>
        <v>2.5</v>
      </c>
      <c r="AK317" s="163">
        <f t="shared" si="163"/>
        <v>2.5</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f t="shared" si="148"/>
        <v>1</v>
      </c>
      <c r="AX317" s="165" t="str">
        <f t="shared" si="149"/>
        <v/>
      </c>
      <c r="AY317" s="193">
        <f t="shared" si="150"/>
        <v>1</v>
      </c>
      <c r="AZ317" s="183" t="str">
        <f t="shared" si="151"/>
        <v/>
      </c>
      <c r="BA317" s="173">
        <f t="shared" si="152"/>
        <v>0.25</v>
      </c>
      <c r="BB317" s="174" t="str">
        <f t="shared" si="153"/>
        <v/>
      </c>
      <c r="BC317" s="186">
        <f t="shared" si="176"/>
        <v>0.25</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56.25" x14ac:dyDescent="0.3">
      <c r="A318" s="221"/>
      <c r="B318" s="222"/>
      <c r="C318" s="214">
        <v>307</v>
      </c>
      <c r="D318" s="647" t="s">
        <v>3594</v>
      </c>
      <c r="E318" s="16" t="s">
        <v>3541</v>
      </c>
      <c r="F318" s="17"/>
      <c r="G318" s="134">
        <v>44231</v>
      </c>
      <c r="H318" s="135">
        <v>44231</v>
      </c>
      <c r="I318" s="141" t="s">
        <v>0</v>
      </c>
      <c r="J318" s="25"/>
      <c r="K318" s="145"/>
      <c r="L318" s="28"/>
      <c r="M318" s="395">
        <v>44231</v>
      </c>
      <c r="N318" s="158">
        <f t="shared" si="159"/>
        <v>1</v>
      </c>
      <c r="O318" s="27"/>
      <c r="P318" s="27"/>
      <c r="Q318" s="27"/>
      <c r="R318" s="27" t="s">
        <v>0</v>
      </c>
      <c r="S318" s="27"/>
      <c r="T318" s="28"/>
      <c r="U318" s="29"/>
      <c r="V318" s="32">
        <v>0.25</v>
      </c>
      <c r="W318" s="318"/>
      <c r="X318" s="319"/>
      <c r="Y318" s="160">
        <f t="shared" si="145"/>
        <v>0.25</v>
      </c>
      <c r="Z318" s="159">
        <f t="shared" si="160"/>
        <v>2.5</v>
      </c>
      <c r="AA318" s="327"/>
      <c r="AB318" s="400">
        <f t="shared" si="169"/>
        <v>-30</v>
      </c>
      <c r="AC318" s="371"/>
      <c r="AD318" s="226" t="str">
        <f t="shared" si="146"/>
        <v/>
      </c>
      <c r="AE318" s="368">
        <f t="shared" si="161"/>
        <v>-27.5</v>
      </c>
      <c r="AF318" s="339"/>
      <c r="AG318" s="338"/>
      <c r="AH318" s="336"/>
      <c r="AI318" s="161">
        <f t="shared" si="162"/>
        <v>0</v>
      </c>
      <c r="AJ318" s="162">
        <f t="shared" si="147"/>
        <v>2.5</v>
      </c>
      <c r="AK318" s="163">
        <f t="shared" si="163"/>
        <v>2.5</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f t="shared" si="148"/>
        <v>1</v>
      </c>
      <c r="AX318" s="165" t="str">
        <f t="shared" si="149"/>
        <v/>
      </c>
      <c r="AY318" s="193">
        <f t="shared" si="150"/>
        <v>1</v>
      </c>
      <c r="AZ318" s="183" t="str">
        <f t="shared" si="151"/>
        <v/>
      </c>
      <c r="BA318" s="173">
        <f t="shared" si="152"/>
        <v>0.25</v>
      </c>
      <c r="BB318" s="174" t="str">
        <f t="shared" si="153"/>
        <v/>
      </c>
      <c r="BC318" s="186">
        <f t="shared" si="176"/>
        <v>0.25</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37.5" x14ac:dyDescent="0.3">
      <c r="A319" s="221"/>
      <c r="B319" s="222"/>
      <c r="C319" s="214">
        <v>308</v>
      </c>
      <c r="D319" s="661" t="s">
        <v>3595</v>
      </c>
      <c r="E319" s="16" t="s">
        <v>3541</v>
      </c>
      <c r="F319" s="17"/>
      <c r="G319" s="134">
        <v>44231</v>
      </c>
      <c r="H319" s="135">
        <v>44231</v>
      </c>
      <c r="I319" s="141" t="s">
        <v>0</v>
      </c>
      <c r="J319" s="25"/>
      <c r="K319" s="145"/>
      <c r="L319" s="28"/>
      <c r="M319" s="395">
        <v>44231</v>
      </c>
      <c r="N319" s="158">
        <f t="shared" si="159"/>
        <v>1</v>
      </c>
      <c r="O319" s="27"/>
      <c r="P319" s="27"/>
      <c r="Q319" s="27"/>
      <c r="R319" s="27" t="s">
        <v>0</v>
      </c>
      <c r="S319" s="27"/>
      <c r="T319" s="28"/>
      <c r="U319" s="29"/>
      <c r="V319" s="32">
        <v>0.25</v>
      </c>
      <c r="W319" s="318"/>
      <c r="X319" s="319"/>
      <c r="Y319" s="160">
        <f t="shared" si="145"/>
        <v>0.25</v>
      </c>
      <c r="Z319" s="159">
        <f t="shared" si="160"/>
        <v>2.5</v>
      </c>
      <c r="AA319" s="327"/>
      <c r="AB319" s="400">
        <f t="shared" si="169"/>
        <v>-30</v>
      </c>
      <c r="AC319" s="371"/>
      <c r="AD319" s="226" t="str">
        <f t="shared" si="146"/>
        <v/>
      </c>
      <c r="AE319" s="368">
        <f t="shared" si="161"/>
        <v>-27.5</v>
      </c>
      <c r="AF319" s="339"/>
      <c r="AG319" s="338"/>
      <c r="AH319" s="336"/>
      <c r="AI319" s="161">
        <f t="shared" si="162"/>
        <v>0</v>
      </c>
      <c r="AJ319" s="162">
        <f t="shared" si="147"/>
        <v>2.5</v>
      </c>
      <c r="AK319" s="163">
        <f t="shared" si="163"/>
        <v>2.5</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f t="shared" si="148"/>
        <v>1</v>
      </c>
      <c r="AX319" s="165" t="str">
        <f t="shared" si="149"/>
        <v/>
      </c>
      <c r="AY319" s="193">
        <f t="shared" si="150"/>
        <v>1</v>
      </c>
      <c r="AZ319" s="183" t="str">
        <f t="shared" si="151"/>
        <v/>
      </c>
      <c r="BA319" s="173">
        <f t="shared" si="152"/>
        <v>0.25</v>
      </c>
      <c r="BB319" s="174" t="str">
        <f t="shared" si="153"/>
        <v/>
      </c>
      <c r="BC319" s="186">
        <f t="shared" si="176"/>
        <v>0.25</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42.75" customHeight="1" x14ac:dyDescent="0.3">
      <c r="A320" s="221"/>
      <c r="B320" s="222"/>
      <c r="C320" s="213">
        <v>309</v>
      </c>
      <c r="D320" s="647" t="s">
        <v>3596</v>
      </c>
      <c r="E320" s="16" t="s">
        <v>3548</v>
      </c>
      <c r="F320" s="17"/>
      <c r="G320" s="134">
        <v>44231</v>
      </c>
      <c r="H320" s="135">
        <v>44231</v>
      </c>
      <c r="I320" s="141" t="s">
        <v>0</v>
      </c>
      <c r="J320" s="25"/>
      <c r="K320" s="145"/>
      <c r="L320" s="28"/>
      <c r="M320" s="395">
        <v>44231</v>
      </c>
      <c r="N320" s="158">
        <f t="shared" si="159"/>
        <v>1</v>
      </c>
      <c r="O320" s="27" t="s">
        <v>0</v>
      </c>
      <c r="P320" s="27"/>
      <c r="Q320" s="27"/>
      <c r="R320" s="27"/>
      <c r="S320" s="27"/>
      <c r="T320" s="28"/>
      <c r="U320" s="29"/>
      <c r="V320" s="32">
        <v>0.5</v>
      </c>
      <c r="W320" s="318">
        <v>0.5</v>
      </c>
      <c r="X320" s="319"/>
      <c r="Y320" s="160">
        <f t="shared" si="145"/>
        <v>1</v>
      </c>
      <c r="Z320" s="159">
        <f t="shared" si="160"/>
        <v>15</v>
      </c>
      <c r="AA320" s="327"/>
      <c r="AB320" s="400">
        <f t="shared" si="169"/>
        <v>-30</v>
      </c>
      <c r="AC320" s="371"/>
      <c r="AD320" s="226" t="str">
        <f t="shared" si="146"/>
        <v/>
      </c>
      <c r="AE320" s="368">
        <f t="shared" si="161"/>
        <v>-15</v>
      </c>
      <c r="AF320" s="339"/>
      <c r="AG320" s="338"/>
      <c r="AH320" s="336"/>
      <c r="AI320" s="161">
        <f t="shared" si="162"/>
        <v>0</v>
      </c>
      <c r="AJ320" s="162">
        <f t="shared" si="147"/>
        <v>15</v>
      </c>
      <c r="AK320" s="163">
        <f t="shared" si="163"/>
        <v>15</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f t="shared" si="148"/>
        <v>1</v>
      </c>
      <c r="AX320" s="165" t="str">
        <f t="shared" si="149"/>
        <v/>
      </c>
      <c r="AY320" s="193">
        <f t="shared" si="150"/>
        <v>1</v>
      </c>
      <c r="AZ320" s="183" t="str">
        <f t="shared" si="151"/>
        <v/>
      </c>
      <c r="BA320" s="173">
        <f t="shared" si="152"/>
        <v>0.5</v>
      </c>
      <c r="BB320" s="174" t="str">
        <f t="shared" si="153"/>
        <v/>
      </c>
      <c r="BC320" s="186">
        <f t="shared" si="176"/>
        <v>0.5</v>
      </c>
      <c r="BD320" s="174" t="str">
        <f t="shared" si="154"/>
        <v/>
      </c>
      <c r="BE320" s="201">
        <f t="shared" si="155"/>
        <v>0.5</v>
      </c>
      <c r="BF320" s="174" t="str">
        <f t="shared" si="156"/>
        <v/>
      </c>
      <c r="BG320" s="186">
        <f t="shared" si="157"/>
        <v>0.5</v>
      </c>
      <c r="BH320" s="175" t="str">
        <f t="shared" si="158"/>
        <v/>
      </c>
      <c r="BI320" s="632"/>
      <c r="BQ320" s="57" t="s">
        <v>2142</v>
      </c>
      <c r="BV320" s="57" t="s">
        <v>2143</v>
      </c>
      <c r="BW320" s="57"/>
      <c r="CC320" s="57" t="s">
        <v>2144</v>
      </c>
    </row>
    <row r="321" spans="1:81" ht="24" customHeight="1" x14ac:dyDescent="0.3">
      <c r="A321" s="221"/>
      <c r="B321" s="222"/>
      <c r="C321" s="214">
        <v>310</v>
      </c>
      <c r="D321" s="647" t="s">
        <v>3597</v>
      </c>
      <c r="E321" s="16" t="s">
        <v>3541</v>
      </c>
      <c r="F321" s="17"/>
      <c r="G321" s="134">
        <v>44231</v>
      </c>
      <c r="H321" s="135">
        <v>44231</v>
      </c>
      <c r="I321" s="141" t="s">
        <v>0</v>
      </c>
      <c r="J321" s="80"/>
      <c r="K321" s="147"/>
      <c r="L321" s="30"/>
      <c r="M321" s="395">
        <v>44231</v>
      </c>
      <c r="N321" s="158">
        <f t="shared" si="159"/>
        <v>1</v>
      </c>
      <c r="O321" s="27"/>
      <c r="P321" s="27"/>
      <c r="Q321" s="27"/>
      <c r="R321" s="27" t="s">
        <v>0</v>
      </c>
      <c r="S321" s="27"/>
      <c r="T321" s="28"/>
      <c r="U321" s="29"/>
      <c r="V321" s="32">
        <v>0.25</v>
      </c>
      <c r="W321" s="318"/>
      <c r="X321" s="319"/>
      <c r="Y321" s="160">
        <f t="shared" si="145"/>
        <v>0.25</v>
      </c>
      <c r="Z321" s="159">
        <f t="shared" si="160"/>
        <v>2.5</v>
      </c>
      <c r="AA321" s="327"/>
      <c r="AB321" s="400">
        <f t="shared" si="169"/>
        <v>-30</v>
      </c>
      <c r="AC321" s="371"/>
      <c r="AD321" s="226" t="str">
        <f t="shared" si="146"/>
        <v/>
      </c>
      <c r="AE321" s="368">
        <f t="shared" si="161"/>
        <v>-27.5</v>
      </c>
      <c r="AF321" s="339"/>
      <c r="AG321" s="338"/>
      <c r="AH321" s="336"/>
      <c r="AI321" s="161">
        <f t="shared" si="162"/>
        <v>0</v>
      </c>
      <c r="AJ321" s="162">
        <f t="shared" si="147"/>
        <v>2.5</v>
      </c>
      <c r="AK321" s="163">
        <f t="shared" si="163"/>
        <v>2.5</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f t="shared" si="148"/>
        <v>1</v>
      </c>
      <c r="AX321" s="165" t="str">
        <f t="shared" si="149"/>
        <v/>
      </c>
      <c r="AY321" s="193">
        <f t="shared" si="150"/>
        <v>1</v>
      </c>
      <c r="AZ321" s="183" t="str">
        <f t="shared" si="151"/>
        <v/>
      </c>
      <c r="BA321" s="173">
        <f t="shared" si="152"/>
        <v>0.25</v>
      </c>
      <c r="BB321" s="174" t="str">
        <f t="shared" si="153"/>
        <v/>
      </c>
      <c r="BC321" s="186">
        <f t="shared" si="176"/>
        <v>0.25</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37.5" x14ac:dyDescent="0.3">
      <c r="A322" s="221"/>
      <c r="B322" s="222"/>
      <c r="C322" s="213">
        <v>311</v>
      </c>
      <c r="D322" s="647" t="s">
        <v>3598</v>
      </c>
      <c r="E322" s="16" t="s">
        <v>3541</v>
      </c>
      <c r="F322" s="17"/>
      <c r="G322" s="134">
        <v>44231</v>
      </c>
      <c r="H322" s="135">
        <v>44231</v>
      </c>
      <c r="I322" s="141" t="s">
        <v>0</v>
      </c>
      <c r="J322" s="25"/>
      <c r="K322" s="145"/>
      <c r="L322" s="28"/>
      <c r="M322" s="395">
        <v>44231</v>
      </c>
      <c r="N322" s="158">
        <f t="shared" si="159"/>
        <v>1</v>
      </c>
      <c r="O322" s="27"/>
      <c r="P322" s="27"/>
      <c r="Q322" s="27"/>
      <c r="R322" s="27" t="s">
        <v>0</v>
      </c>
      <c r="S322" s="27"/>
      <c r="T322" s="28"/>
      <c r="U322" s="29"/>
      <c r="V322" s="32">
        <v>0.25</v>
      </c>
      <c r="W322" s="318"/>
      <c r="X322" s="319"/>
      <c r="Y322" s="160">
        <f t="shared" si="145"/>
        <v>0.25</v>
      </c>
      <c r="Z322" s="159">
        <f t="shared" si="160"/>
        <v>2.5</v>
      </c>
      <c r="AA322" s="327"/>
      <c r="AB322" s="400">
        <f t="shared" si="169"/>
        <v>-30</v>
      </c>
      <c r="AC322" s="371"/>
      <c r="AD322" s="226" t="str">
        <f t="shared" si="146"/>
        <v/>
      </c>
      <c r="AE322" s="368">
        <f t="shared" si="161"/>
        <v>-27.5</v>
      </c>
      <c r="AF322" s="339"/>
      <c r="AG322" s="338"/>
      <c r="AH322" s="336"/>
      <c r="AI322" s="161">
        <f t="shared" si="162"/>
        <v>0</v>
      </c>
      <c r="AJ322" s="162">
        <f t="shared" si="147"/>
        <v>2.5</v>
      </c>
      <c r="AK322" s="163">
        <f t="shared" si="163"/>
        <v>2.5</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f t="shared" si="148"/>
        <v>1</v>
      </c>
      <c r="AX322" s="165" t="str">
        <f t="shared" si="149"/>
        <v/>
      </c>
      <c r="AY322" s="193">
        <f t="shared" si="150"/>
        <v>1</v>
      </c>
      <c r="AZ322" s="183" t="str">
        <f t="shared" si="151"/>
        <v/>
      </c>
      <c r="BA322" s="173">
        <f t="shared" si="152"/>
        <v>0.25</v>
      </c>
      <c r="BB322" s="174" t="str">
        <f t="shared" si="153"/>
        <v/>
      </c>
      <c r="BC322" s="186">
        <f t="shared" si="176"/>
        <v>0.25</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56.25" x14ac:dyDescent="0.3">
      <c r="A323" s="221"/>
      <c r="B323" s="222"/>
      <c r="C323" s="214">
        <v>312</v>
      </c>
      <c r="D323" s="661" t="s">
        <v>3599</v>
      </c>
      <c r="E323" s="18" t="s">
        <v>3548</v>
      </c>
      <c r="F323" s="17"/>
      <c r="G323" s="134">
        <v>44222</v>
      </c>
      <c r="H323" s="135"/>
      <c r="I323" s="141"/>
      <c r="J323" s="25"/>
      <c r="K323" s="145"/>
      <c r="L323" s="28"/>
      <c r="M323" s="395">
        <v>44222</v>
      </c>
      <c r="N323" s="158">
        <f t="shared" si="159"/>
        <v>1</v>
      </c>
      <c r="O323" s="27" t="s">
        <v>0</v>
      </c>
      <c r="P323" s="27"/>
      <c r="Q323" s="27"/>
      <c r="R323" s="27"/>
      <c r="S323" s="27"/>
      <c r="T323" s="28"/>
      <c r="U323" s="29"/>
      <c r="V323" s="32">
        <v>0.25</v>
      </c>
      <c r="W323" s="318">
        <v>0.5</v>
      </c>
      <c r="X323" s="319"/>
      <c r="Y323" s="160">
        <f t="shared" si="145"/>
        <v>0.75</v>
      </c>
      <c r="Z323" s="159">
        <f t="shared" si="160"/>
        <v>12.5</v>
      </c>
      <c r="AA323" s="327"/>
      <c r="AB323" s="400">
        <f t="shared" si="169"/>
        <v>-30</v>
      </c>
      <c r="AC323" s="371"/>
      <c r="AD323" s="226" t="str">
        <f t="shared" si="146"/>
        <v/>
      </c>
      <c r="AE323" s="368">
        <f t="shared" si="161"/>
        <v>-17.5</v>
      </c>
      <c r="AF323" s="339"/>
      <c r="AG323" s="338"/>
      <c r="AH323" s="336"/>
      <c r="AI323" s="161">
        <f t="shared" si="162"/>
        <v>0</v>
      </c>
      <c r="AJ323" s="162">
        <f t="shared" si="147"/>
        <v>12.5</v>
      </c>
      <c r="AK323" s="163">
        <f t="shared" si="163"/>
        <v>12.5</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f t="shared" si="148"/>
        <v>1</v>
      </c>
      <c r="AX323" s="165" t="str">
        <f t="shared" si="149"/>
        <v/>
      </c>
      <c r="AY323" s="193">
        <f t="shared" si="150"/>
        <v>1</v>
      </c>
      <c r="AZ323" s="183" t="str">
        <f t="shared" si="151"/>
        <v/>
      </c>
      <c r="BA323" s="173">
        <f t="shared" si="152"/>
        <v>0.25</v>
      </c>
      <c r="BB323" s="174" t="str">
        <f t="shared" si="153"/>
        <v/>
      </c>
      <c r="BC323" s="186">
        <f t="shared" si="176"/>
        <v>0.25</v>
      </c>
      <c r="BD323" s="174" t="str">
        <f t="shared" si="154"/>
        <v/>
      </c>
      <c r="BE323" s="201">
        <f t="shared" si="155"/>
        <v>0.5</v>
      </c>
      <c r="BF323" s="174" t="str">
        <f t="shared" si="156"/>
        <v/>
      </c>
      <c r="BG323" s="186">
        <f t="shared" si="157"/>
        <v>0.5</v>
      </c>
      <c r="BH323" s="175" t="str">
        <f t="shared" si="158"/>
        <v/>
      </c>
      <c r="BI323" s="632"/>
      <c r="BQ323" s="57" t="s">
        <v>2151</v>
      </c>
      <c r="BV323" s="57" t="s">
        <v>2152</v>
      </c>
      <c r="BW323" s="57"/>
      <c r="CC323" s="57" t="s">
        <v>2153</v>
      </c>
    </row>
    <row r="324" spans="1:81" ht="75" x14ac:dyDescent="0.3">
      <c r="A324" s="221"/>
      <c r="B324" s="222"/>
      <c r="C324" s="214">
        <v>313</v>
      </c>
      <c r="D324" s="640" t="s">
        <v>3600</v>
      </c>
      <c r="E324" s="16" t="s">
        <v>46</v>
      </c>
      <c r="F324" s="17"/>
      <c r="G324" s="134">
        <v>44231</v>
      </c>
      <c r="H324" s="135"/>
      <c r="I324" s="141"/>
      <c r="J324" s="25"/>
      <c r="K324" s="145"/>
      <c r="L324" s="28"/>
      <c r="M324" s="395">
        <v>44244</v>
      </c>
      <c r="N324" s="158">
        <f t="shared" si="159"/>
        <v>10</v>
      </c>
      <c r="O324" s="27"/>
      <c r="P324" s="27"/>
      <c r="Q324" s="27"/>
      <c r="R324" s="27" t="s">
        <v>0</v>
      </c>
      <c r="S324" s="27"/>
      <c r="T324" s="28"/>
      <c r="U324" s="29"/>
      <c r="V324" s="32">
        <v>0.25</v>
      </c>
      <c r="W324" s="318"/>
      <c r="X324" s="319"/>
      <c r="Y324" s="160">
        <f t="shared" si="145"/>
        <v>0.25</v>
      </c>
      <c r="Z324" s="159">
        <f t="shared" si="160"/>
        <v>2.5</v>
      </c>
      <c r="AA324" s="327"/>
      <c r="AB324" s="400">
        <f t="shared" si="169"/>
        <v>-30</v>
      </c>
      <c r="AC324" s="371"/>
      <c r="AD324" s="226" t="str">
        <f t="shared" si="146"/>
        <v/>
      </c>
      <c r="AE324" s="368">
        <f t="shared" si="161"/>
        <v>-27.5</v>
      </c>
      <c r="AF324" s="339"/>
      <c r="AG324" s="338"/>
      <c r="AH324" s="336"/>
      <c r="AI324" s="161">
        <f t="shared" si="162"/>
        <v>0</v>
      </c>
      <c r="AJ324" s="162">
        <f t="shared" si="147"/>
        <v>2.5</v>
      </c>
      <c r="AK324" s="163">
        <f t="shared" si="163"/>
        <v>2.5</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f t="shared" si="148"/>
        <v>10</v>
      </c>
      <c r="AX324" s="165" t="str">
        <f t="shared" si="149"/>
        <v/>
      </c>
      <c r="AY324" s="193">
        <f t="shared" si="150"/>
        <v>10</v>
      </c>
      <c r="AZ324" s="183" t="str">
        <f t="shared" si="151"/>
        <v/>
      </c>
      <c r="BA324" s="173">
        <f t="shared" si="152"/>
        <v>0.25</v>
      </c>
      <c r="BB324" s="174" t="str">
        <f t="shared" si="153"/>
        <v/>
      </c>
      <c r="BC324" s="186">
        <f t="shared" si="176"/>
        <v>0.25</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75" x14ac:dyDescent="0.3">
      <c r="A325" s="221"/>
      <c r="B325" s="222"/>
      <c r="C325" s="213">
        <v>314</v>
      </c>
      <c r="D325" s="643" t="s">
        <v>3600</v>
      </c>
      <c r="E325" s="16" t="s">
        <v>3505</v>
      </c>
      <c r="F325" s="17"/>
      <c r="G325" s="134">
        <v>44231</v>
      </c>
      <c r="H325" s="135"/>
      <c r="I325" s="141"/>
      <c r="J325" s="25"/>
      <c r="K325" s="145"/>
      <c r="L325" s="28"/>
      <c r="M325" s="395">
        <v>44244</v>
      </c>
      <c r="N325" s="158">
        <f t="shared" si="159"/>
        <v>10</v>
      </c>
      <c r="O325" s="27"/>
      <c r="P325" s="27"/>
      <c r="Q325" s="27"/>
      <c r="R325" s="27" t="s">
        <v>0</v>
      </c>
      <c r="S325" s="27"/>
      <c r="T325" s="28"/>
      <c r="U325" s="29"/>
      <c r="V325" s="32">
        <v>0.25</v>
      </c>
      <c r="W325" s="318"/>
      <c r="X325" s="319"/>
      <c r="Y325" s="160">
        <f t="shared" si="145"/>
        <v>0.25</v>
      </c>
      <c r="Z325" s="159">
        <f t="shared" si="160"/>
        <v>2.5</v>
      </c>
      <c r="AA325" s="327"/>
      <c r="AB325" s="400">
        <f t="shared" si="169"/>
        <v>-30</v>
      </c>
      <c r="AC325" s="371"/>
      <c r="AD325" s="226" t="str">
        <f t="shared" si="146"/>
        <v/>
      </c>
      <c r="AE325" s="368">
        <f t="shared" si="161"/>
        <v>-27.5</v>
      </c>
      <c r="AF325" s="339"/>
      <c r="AG325" s="338"/>
      <c r="AH325" s="336"/>
      <c r="AI325" s="161">
        <f t="shared" si="162"/>
        <v>0</v>
      </c>
      <c r="AJ325" s="162">
        <f t="shared" si="147"/>
        <v>2.5</v>
      </c>
      <c r="AK325" s="163">
        <f t="shared" si="163"/>
        <v>2.5</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f t="shared" si="148"/>
        <v>10</v>
      </c>
      <c r="AX325" s="165" t="str">
        <f t="shared" si="149"/>
        <v/>
      </c>
      <c r="AY325" s="193">
        <f t="shared" si="150"/>
        <v>10</v>
      </c>
      <c r="AZ325" s="183" t="str">
        <f t="shared" si="151"/>
        <v/>
      </c>
      <c r="BA325" s="173">
        <f t="shared" si="152"/>
        <v>0.25</v>
      </c>
      <c r="BB325" s="174" t="str">
        <f t="shared" si="153"/>
        <v/>
      </c>
      <c r="BC325" s="186">
        <f t="shared" si="176"/>
        <v>0.25</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75" x14ac:dyDescent="0.3">
      <c r="A326" s="221"/>
      <c r="B326" s="222"/>
      <c r="C326" s="214">
        <v>315</v>
      </c>
      <c r="D326" s="647" t="s">
        <v>3600</v>
      </c>
      <c r="E326" s="16" t="s">
        <v>3541</v>
      </c>
      <c r="F326" s="17"/>
      <c r="G326" s="134">
        <v>44231</v>
      </c>
      <c r="H326" s="135"/>
      <c r="I326" s="141"/>
      <c r="J326" s="25"/>
      <c r="K326" s="145"/>
      <c r="L326" s="28"/>
      <c r="M326" s="395">
        <v>44244</v>
      </c>
      <c r="N326" s="158">
        <f t="shared" si="159"/>
        <v>10</v>
      </c>
      <c r="O326" s="27"/>
      <c r="P326" s="27"/>
      <c r="Q326" s="27"/>
      <c r="R326" s="27" t="s">
        <v>0</v>
      </c>
      <c r="S326" s="27"/>
      <c r="T326" s="28"/>
      <c r="U326" s="29"/>
      <c r="V326" s="32">
        <v>0.25</v>
      </c>
      <c r="W326" s="318"/>
      <c r="X326" s="319"/>
      <c r="Y326" s="160">
        <f t="shared" si="145"/>
        <v>0.25</v>
      </c>
      <c r="Z326" s="159">
        <f t="shared" si="160"/>
        <v>2.5</v>
      </c>
      <c r="AA326" s="327"/>
      <c r="AB326" s="400">
        <f t="shared" si="169"/>
        <v>-30</v>
      </c>
      <c r="AC326" s="371"/>
      <c r="AD326" s="226" t="str">
        <f t="shared" si="146"/>
        <v/>
      </c>
      <c r="AE326" s="368">
        <f t="shared" si="161"/>
        <v>-27.5</v>
      </c>
      <c r="AF326" s="339"/>
      <c r="AG326" s="338"/>
      <c r="AH326" s="336"/>
      <c r="AI326" s="161">
        <f t="shared" si="162"/>
        <v>0</v>
      </c>
      <c r="AJ326" s="162">
        <f t="shared" si="147"/>
        <v>2.5</v>
      </c>
      <c r="AK326" s="163">
        <f t="shared" si="163"/>
        <v>2.5</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f t="shared" si="148"/>
        <v>10</v>
      </c>
      <c r="AX326" s="165" t="str">
        <f t="shared" si="149"/>
        <v/>
      </c>
      <c r="AY326" s="193">
        <f t="shared" si="150"/>
        <v>10</v>
      </c>
      <c r="AZ326" s="183" t="str">
        <f t="shared" si="151"/>
        <v/>
      </c>
      <c r="BA326" s="173">
        <f t="shared" si="152"/>
        <v>0.25</v>
      </c>
      <c r="BB326" s="174" t="str">
        <f t="shared" si="153"/>
        <v/>
      </c>
      <c r="BC326" s="186">
        <f t="shared" si="176"/>
        <v>0.25</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75" x14ac:dyDescent="0.3">
      <c r="A327" s="221"/>
      <c r="B327" s="222"/>
      <c r="C327" s="213">
        <v>316</v>
      </c>
      <c r="D327" s="655" t="s">
        <v>3601</v>
      </c>
      <c r="E327" s="18" t="s">
        <v>46</v>
      </c>
      <c r="F327" s="17"/>
      <c r="G327" s="134">
        <v>44231</v>
      </c>
      <c r="H327" s="135"/>
      <c r="I327" s="141"/>
      <c r="J327" s="25"/>
      <c r="K327" s="145"/>
      <c r="L327" s="28"/>
      <c r="M327" s="395">
        <v>44244</v>
      </c>
      <c r="N327" s="158">
        <f t="shared" si="159"/>
        <v>10</v>
      </c>
      <c r="O327" s="27"/>
      <c r="P327" s="27"/>
      <c r="Q327" s="27"/>
      <c r="R327" s="27" t="s">
        <v>0</v>
      </c>
      <c r="S327" s="27"/>
      <c r="T327" s="28"/>
      <c r="U327" s="29"/>
      <c r="V327" s="32">
        <v>0.25</v>
      </c>
      <c r="W327" s="318"/>
      <c r="X327" s="319"/>
      <c r="Y327" s="160">
        <f t="shared" si="145"/>
        <v>0.25</v>
      </c>
      <c r="Z327" s="159">
        <f t="shared" si="160"/>
        <v>2.5</v>
      </c>
      <c r="AA327" s="327"/>
      <c r="AB327" s="400">
        <f t="shared" si="169"/>
        <v>-30</v>
      </c>
      <c r="AC327" s="371"/>
      <c r="AD327" s="226" t="str">
        <f t="shared" si="146"/>
        <v/>
      </c>
      <c r="AE327" s="368">
        <f t="shared" si="161"/>
        <v>-27.5</v>
      </c>
      <c r="AF327" s="339"/>
      <c r="AG327" s="338"/>
      <c r="AH327" s="336"/>
      <c r="AI327" s="161">
        <f t="shared" si="162"/>
        <v>0</v>
      </c>
      <c r="AJ327" s="162">
        <f t="shared" si="147"/>
        <v>2.5</v>
      </c>
      <c r="AK327" s="163">
        <f t="shared" si="163"/>
        <v>2.5</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f t="shared" si="148"/>
        <v>10</v>
      </c>
      <c r="AX327" s="165" t="str">
        <f t="shared" si="149"/>
        <v/>
      </c>
      <c r="AY327" s="193">
        <f t="shared" si="150"/>
        <v>10</v>
      </c>
      <c r="AZ327" s="183" t="str">
        <f t="shared" si="151"/>
        <v/>
      </c>
      <c r="BA327" s="173">
        <f t="shared" si="152"/>
        <v>0.25</v>
      </c>
      <c r="BB327" s="174" t="str">
        <f t="shared" si="153"/>
        <v/>
      </c>
      <c r="BC327" s="186">
        <f t="shared" si="176"/>
        <v>0.25</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75" x14ac:dyDescent="0.3">
      <c r="A328" s="221"/>
      <c r="B328" s="222"/>
      <c r="C328" s="214">
        <v>317</v>
      </c>
      <c r="D328" s="660" t="s">
        <v>3601</v>
      </c>
      <c r="E328" s="16" t="s">
        <v>3505</v>
      </c>
      <c r="F328" s="17"/>
      <c r="G328" s="134">
        <v>44231</v>
      </c>
      <c r="H328" s="135"/>
      <c r="I328" s="141"/>
      <c r="J328" s="25"/>
      <c r="K328" s="145"/>
      <c r="L328" s="28"/>
      <c r="M328" s="395">
        <v>44244</v>
      </c>
      <c r="N328" s="158">
        <f t="shared" si="159"/>
        <v>10</v>
      </c>
      <c r="O328" s="27"/>
      <c r="P328" s="27"/>
      <c r="Q328" s="27"/>
      <c r="R328" s="27" t="s">
        <v>0</v>
      </c>
      <c r="S328" s="27"/>
      <c r="T328" s="28"/>
      <c r="U328" s="29"/>
      <c r="V328" s="32">
        <v>0.25</v>
      </c>
      <c r="W328" s="318"/>
      <c r="X328" s="319"/>
      <c r="Y328" s="160">
        <f t="shared" si="145"/>
        <v>0.25</v>
      </c>
      <c r="Z328" s="159">
        <f t="shared" si="160"/>
        <v>2.5</v>
      </c>
      <c r="AA328" s="327"/>
      <c r="AB328" s="400">
        <f t="shared" si="169"/>
        <v>-30</v>
      </c>
      <c r="AC328" s="371"/>
      <c r="AD328" s="226" t="str">
        <f t="shared" si="146"/>
        <v/>
      </c>
      <c r="AE328" s="368">
        <f t="shared" si="161"/>
        <v>-27.5</v>
      </c>
      <c r="AF328" s="339"/>
      <c r="AG328" s="338"/>
      <c r="AH328" s="336"/>
      <c r="AI328" s="161">
        <f t="shared" si="162"/>
        <v>0</v>
      </c>
      <c r="AJ328" s="162">
        <f t="shared" si="147"/>
        <v>2.5</v>
      </c>
      <c r="AK328" s="163">
        <f t="shared" si="163"/>
        <v>2.5</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f t="shared" si="148"/>
        <v>10</v>
      </c>
      <c r="AX328" s="165" t="str">
        <f t="shared" si="149"/>
        <v/>
      </c>
      <c r="AY328" s="193">
        <f t="shared" si="150"/>
        <v>10</v>
      </c>
      <c r="AZ328" s="183" t="str">
        <f t="shared" si="151"/>
        <v/>
      </c>
      <c r="BA328" s="173">
        <f t="shared" si="152"/>
        <v>0.25</v>
      </c>
      <c r="BB328" s="174" t="str">
        <f t="shared" si="153"/>
        <v/>
      </c>
      <c r="BC328" s="186">
        <f t="shared" si="176"/>
        <v>0.25</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75" x14ac:dyDescent="0.3">
      <c r="A329" s="221"/>
      <c r="B329" s="222"/>
      <c r="C329" s="214">
        <v>318</v>
      </c>
      <c r="D329" s="661" t="s">
        <v>3601</v>
      </c>
      <c r="E329" s="16" t="s">
        <v>3541</v>
      </c>
      <c r="F329" s="17"/>
      <c r="G329" s="134">
        <v>44231</v>
      </c>
      <c r="H329" s="135"/>
      <c r="I329" s="141"/>
      <c r="J329" s="25"/>
      <c r="K329" s="145"/>
      <c r="L329" s="28"/>
      <c r="M329" s="395">
        <v>44244</v>
      </c>
      <c r="N329" s="158">
        <f t="shared" si="159"/>
        <v>10</v>
      </c>
      <c r="O329" s="27"/>
      <c r="P329" s="27"/>
      <c r="Q329" s="27"/>
      <c r="R329" s="27" t="s">
        <v>0</v>
      </c>
      <c r="S329" s="27"/>
      <c r="T329" s="28"/>
      <c r="U329" s="29"/>
      <c r="V329" s="32">
        <v>0.25</v>
      </c>
      <c r="W329" s="318"/>
      <c r="X329" s="319"/>
      <c r="Y329" s="160">
        <f t="shared" si="145"/>
        <v>0.25</v>
      </c>
      <c r="Z329" s="159">
        <f t="shared" si="160"/>
        <v>2.5</v>
      </c>
      <c r="AA329" s="327"/>
      <c r="AB329" s="400">
        <f t="shared" si="169"/>
        <v>-30</v>
      </c>
      <c r="AC329" s="371"/>
      <c r="AD329" s="226" t="str">
        <f t="shared" si="146"/>
        <v/>
      </c>
      <c r="AE329" s="368">
        <f t="shared" si="161"/>
        <v>-27.5</v>
      </c>
      <c r="AF329" s="339"/>
      <c r="AG329" s="338"/>
      <c r="AH329" s="336"/>
      <c r="AI329" s="161">
        <f t="shared" si="162"/>
        <v>0</v>
      </c>
      <c r="AJ329" s="162">
        <f t="shared" si="147"/>
        <v>2.5</v>
      </c>
      <c r="AK329" s="163">
        <f t="shared" si="163"/>
        <v>2.5</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f t="shared" si="148"/>
        <v>10</v>
      </c>
      <c r="AX329" s="165" t="str">
        <f t="shared" si="149"/>
        <v/>
      </c>
      <c r="AY329" s="193">
        <f t="shared" si="150"/>
        <v>10</v>
      </c>
      <c r="AZ329" s="183" t="str">
        <f t="shared" si="151"/>
        <v/>
      </c>
      <c r="BA329" s="173">
        <f t="shared" si="152"/>
        <v>0.25</v>
      </c>
      <c r="BB329" s="174" t="str">
        <f t="shared" si="153"/>
        <v/>
      </c>
      <c r="BC329" s="186">
        <f t="shared" si="176"/>
        <v>0.25</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689"/>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689"/>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689"/>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689"/>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689"/>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689"/>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689"/>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689"/>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689"/>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689"/>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689"/>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689"/>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689"/>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689"/>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689"/>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689"/>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689"/>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689"/>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39" customHeight="1" x14ac:dyDescent="0.3">
      <c r="A348" s="221"/>
      <c r="B348" s="222"/>
      <c r="C348" s="214">
        <v>337</v>
      </c>
      <c r="D348" s="648" t="s">
        <v>3602</v>
      </c>
      <c r="E348" s="16" t="s">
        <v>46</v>
      </c>
      <c r="F348" s="17"/>
      <c r="G348" s="134">
        <v>44232</v>
      </c>
      <c r="H348" s="137">
        <v>44238</v>
      </c>
      <c r="I348" s="143" t="s">
        <v>0</v>
      </c>
      <c r="J348" s="80"/>
      <c r="K348" s="147"/>
      <c r="L348" s="30"/>
      <c r="M348" s="395">
        <v>44238</v>
      </c>
      <c r="N348" s="158">
        <f t="shared" si="191"/>
        <v>5</v>
      </c>
      <c r="O348" s="27" t="s">
        <v>0</v>
      </c>
      <c r="P348" s="27"/>
      <c r="Q348" s="27"/>
      <c r="R348" s="27"/>
      <c r="S348" s="27"/>
      <c r="T348" s="28"/>
      <c r="U348" s="29"/>
      <c r="V348" s="32">
        <v>0.25</v>
      </c>
      <c r="W348" s="318">
        <v>0.25</v>
      </c>
      <c r="X348" s="319"/>
      <c r="Y348" s="160">
        <f t="shared" si="177"/>
        <v>0.5</v>
      </c>
      <c r="Z348" s="159">
        <f t="shared" si="192"/>
        <v>7.5</v>
      </c>
      <c r="AA348" s="327"/>
      <c r="AB348" s="400">
        <f t="shared" si="201"/>
        <v>-30</v>
      </c>
      <c r="AC348" s="371"/>
      <c r="AD348" s="226" t="str">
        <f t="shared" si="178"/>
        <v/>
      </c>
      <c r="AE348" s="368">
        <f t="shared" si="193"/>
        <v>-22.5</v>
      </c>
      <c r="AF348" s="339"/>
      <c r="AG348" s="338"/>
      <c r="AH348" s="336"/>
      <c r="AI348" s="161">
        <f t="shared" si="194"/>
        <v>0</v>
      </c>
      <c r="AJ348" s="162">
        <f t="shared" si="179"/>
        <v>7.5</v>
      </c>
      <c r="AK348" s="163">
        <f t="shared" si="195"/>
        <v>7.5</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f t="shared" si="180"/>
        <v>5</v>
      </c>
      <c r="AX348" s="165" t="str">
        <f t="shared" si="181"/>
        <v/>
      </c>
      <c r="AY348" s="193">
        <f t="shared" si="182"/>
        <v>5</v>
      </c>
      <c r="AZ348" s="183" t="str">
        <f t="shared" si="183"/>
        <v/>
      </c>
      <c r="BA348" s="173">
        <f t="shared" si="184"/>
        <v>0.25</v>
      </c>
      <c r="BB348" s="174" t="str">
        <f t="shared" si="185"/>
        <v/>
      </c>
      <c r="BC348" s="186">
        <f t="shared" si="208"/>
        <v>0.25</v>
      </c>
      <c r="BD348" s="174" t="str">
        <f t="shared" si="186"/>
        <v/>
      </c>
      <c r="BE348" s="201">
        <f t="shared" si="187"/>
        <v>0.25</v>
      </c>
      <c r="BF348" s="174" t="str">
        <f t="shared" si="188"/>
        <v/>
      </c>
      <c r="BG348" s="186">
        <f t="shared" si="189"/>
        <v>0.25</v>
      </c>
      <c r="BH348" s="175" t="str">
        <f t="shared" si="190"/>
        <v/>
      </c>
      <c r="BI348" s="632"/>
      <c r="BQ348" s="57" t="s">
        <v>2226</v>
      </c>
      <c r="BV348" s="57" t="s">
        <v>2227</v>
      </c>
      <c r="BW348" s="57"/>
      <c r="CC348" s="57" t="s">
        <v>2228</v>
      </c>
    </row>
    <row r="349" spans="1:81" ht="37.5" x14ac:dyDescent="0.3">
      <c r="A349" s="221"/>
      <c r="B349" s="222"/>
      <c r="C349" s="214">
        <v>338</v>
      </c>
      <c r="D349" s="640" t="s">
        <v>3603</v>
      </c>
      <c r="E349" s="16" t="s">
        <v>46</v>
      </c>
      <c r="F349" s="17"/>
      <c r="G349" s="134">
        <v>44232</v>
      </c>
      <c r="H349" s="135">
        <v>44238</v>
      </c>
      <c r="I349" s="141" t="s">
        <v>0</v>
      </c>
      <c r="J349" s="25"/>
      <c r="K349" s="145"/>
      <c r="L349" s="28"/>
      <c r="M349" s="395">
        <v>44238</v>
      </c>
      <c r="N349" s="158">
        <f t="shared" si="191"/>
        <v>5</v>
      </c>
      <c r="O349" s="27" t="s">
        <v>0</v>
      </c>
      <c r="P349" s="27"/>
      <c r="Q349" s="27"/>
      <c r="R349" s="27"/>
      <c r="S349" s="27"/>
      <c r="T349" s="28"/>
      <c r="U349" s="29"/>
      <c r="V349" s="32">
        <v>0.25</v>
      </c>
      <c r="W349" s="318">
        <v>0.25</v>
      </c>
      <c r="X349" s="319"/>
      <c r="Y349" s="160">
        <f t="shared" si="177"/>
        <v>0.5</v>
      </c>
      <c r="Z349" s="159">
        <f t="shared" si="192"/>
        <v>7.5</v>
      </c>
      <c r="AA349" s="327"/>
      <c r="AB349" s="400">
        <f t="shared" si="201"/>
        <v>-30</v>
      </c>
      <c r="AC349" s="371"/>
      <c r="AD349" s="226" t="str">
        <f t="shared" si="178"/>
        <v/>
      </c>
      <c r="AE349" s="368">
        <f t="shared" si="193"/>
        <v>-22.5</v>
      </c>
      <c r="AF349" s="339"/>
      <c r="AG349" s="338"/>
      <c r="AH349" s="336"/>
      <c r="AI349" s="161">
        <f t="shared" si="194"/>
        <v>0</v>
      </c>
      <c r="AJ349" s="162">
        <f t="shared" si="179"/>
        <v>7.5</v>
      </c>
      <c r="AK349" s="163">
        <f t="shared" si="195"/>
        <v>7.5</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f t="shared" si="180"/>
        <v>5</v>
      </c>
      <c r="AX349" s="165" t="str">
        <f t="shared" si="181"/>
        <v/>
      </c>
      <c r="AY349" s="193">
        <f t="shared" si="182"/>
        <v>5</v>
      </c>
      <c r="AZ349" s="183" t="str">
        <f t="shared" si="183"/>
        <v/>
      </c>
      <c r="BA349" s="173">
        <f t="shared" si="184"/>
        <v>0.25</v>
      </c>
      <c r="BB349" s="174" t="str">
        <f t="shared" si="185"/>
        <v/>
      </c>
      <c r="BC349" s="186">
        <f t="shared" si="208"/>
        <v>0.25</v>
      </c>
      <c r="BD349" s="174" t="str">
        <f t="shared" si="186"/>
        <v/>
      </c>
      <c r="BE349" s="201">
        <f t="shared" si="187"/>
        <v>0.25</v>
      </c>
      <c r="BF349" s="174" t="str">
        <f t="shared" si="188"/>
        <v/>
      </c>
      <c r="BG349" s="186">
        <f t="shared" si="189"/>
        <v>0.25</v>
      </c>
      <c r="BH349" s="175" t="str">
        <f t="shared" si="190"/>
        <v/>
      </c>
      <c r="BI349" s="632"/>
      <c r="BQ349" s="57" t="s">
        <v>2229</v>
      </c>
      <c r="BV349" s="57" t="s">
        <v>2230</v>
      </c>
      <c r="BW349" s="57"/>
      <c r="CC349" s="57" t="s">
        <v>2231</v>
      </c>
    </row>
    <row r="350" spans="1:81" ht="56.25" x14ac:dyDescent="0.3">
      <c r="A350" s="221"/>
      <c r="B350" s="222"/>
      <c r="C350" s="213">
        <v>339</v>
      </c>
      <c r="D350" s="640" t="s">
        <v>3604</v>
      </c>
      <c r="E350" s="16" t="s">
        <v>46</v>
      </c>
      <c r="F350" s="17"/>
      <c r="G350" s="134">
        <v>44232</v>
      </c>
      <c r="H350" s="135">
        <v>44238</v>
      </c>
      <c r="I350" s="141" t="s">
        <v>0</v>
      </c>
      <c r="J350" s="25"/>
      <c r="K350" s="145"/>
      <c r="L350" s="28"/>
      <c r="M350" s="395">
        <v>44238</v>
      </c>
      <c r="N350" s="158">
        <f t="shared" si="191"/>
        <v>5</v>
      </c>
      <c r="O350" s="27"/>
      <c r="P350" s="27"/>
      <c r="Q350" s="27"/>
      <c r="R350" s="27" t="s">
        <v>0</v>
      </c>
      <c r="S350" s="27"/>
      <c r="T350" s="28"/>
      <c r="U350" s="29"/>
      <c r="V350" s="32">
        <v>0.25</v>
      </c>
      <c r="W350" s="318"/>
      <c r="X350" s="319"/>
      <c r="Y350" s="160">
        <f t="shared" si="177"/>
        <v>0.25</v>
      </c>
      <c r="Z350" s="159">
        <f t="shared" si="192"/>
        <v>2.5</v>
      </c>
      <c r="AA350" s="327"/>
      <c r="AB350" s="400">
        <f t="shared" si="201"/>
        <v>-30</v>
      </c>
      <c r="AC350" s="371"/>
      <c r="AD350" s="226" t="str">
        <f t="shared" si="178"/>
        <v/>
      </c>
      <c r="AE350" s="368">
        <f t="shared" si="193"/>
        <v>-27.5</v>
      </c>
      <c r="AF350" s="339"/>
      <c r="AG350" s="338"/>
      <c r="AH350" s="336"/>
      <c r="AI350" s="161">
        <f t="shared" si="194"/>
        <v>0</v>
      </c>
      <c r="AJ350" s="162">
        <f t="shared" si="179"/>
        <v>2.5</v>
      </c>
      <c r="AK350" s="163">
        <f t="shared" si="195"/>
        <v>2.5</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f t="shared" si="180"/>
        <v>5</v>
      </c>
      <c r="AX350" s="165" t="str">
        <f t="shared" si="181"/>
        <v/>
      </c>
      <c r="AY350" s="193">
        <f t="shared" si="182"/>
        <v>5</v>
      </c>
      <c r="AZ350" s="183" t="str">
        <f t="shared" si="183"/>
        <v/>
      </c>
      <c r="BA350" s="173">
        <f t="shared" si="184"/>
        <v>0.25</v>
      </c>
      <c r="BB350" s="174" t="str">
        <f t="shared" si="185"/>
        <v/>
      </c>
      <c r="BC350" s="186">
        <f t="shared" si="208"/>
        <v>0.25</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37.5" x14ac:dyDescent="0.3">
      <c r="A351" s="221"/>
      <c r="B351" s="222"/>
      <c r="C351" s="214">
        <v>340</v>
      </c>
      <c r="D351" s="655" t="s">
        <v>3605</v>
      </c>
      <c r="E351" s="18" t="s">
        <v>46</v>
      </c>
      <c r="F351" s="17"/>
      <c r="G351" s="134">
        <v>44232</v>
      </c>
      <c r="H351" s="135">
        <v>44238</v>
      </c>
      <c r="I351" s="141" t="s">
        <v>0</v>
      </c>
      <c r="J351" s="25"/>
      <c r="K351" s="145"/>
      <c r="L351" s="28"/>
      <c r="M351" s="395">
        <v>44238</v>
      </c>
      <c r="N351" s="158">
        <f t="shared" si="191"/>
        <v>5</v>
      </c>
      <c r="O351" s="27"/>
      <c r="P351" s="27"/>
      <c r="Q351" s="27"/>
      <c r="R351" s="27" t="s">
        <v>0</v>
      </c>
      <c r="S351" s="27"/>
      <c r="T351" s="28"/>
      <c r="U351" s="29"/>
      <c r="V351" s="32">
        <v>0.25</v>
      </c>
      <c r="W351" s="318"/>
      <c r="X351" s="319"/>
      <c r="Y351" s="160">
        <f t="shared" si="177"/>
        <v>0.25</v>
      </c>
      <c r="Z351" s="159">
        <f t="shared" si="192"/>
        <v>2.5</v>
      </c>
      <c r="AA351" s="327"/>
      <c r="AB351" s="400">
        <f t="shared" si="201"/>
        <v>-30</v>
      </c>
      <c r="AC351" s="371"/>
      <c r="AD351" s="226" t="str">
        <f t="shared" si="178"/>
        <v/>
      </c>
      <c r="AE351" s="368">
        <f t="shared" si="193"/>
        <v>-27.5</v>
      </c>
      <c r="AF351" s="339"/>
      <c r="AG351" s="338"/>
      <c r="AH351" s="336"/>
      <c r="AI351" s="161">
        <f t="shared" si="194"/>
        <v>0</v>
      </c>
      <c r="AJ351" s="162">
        <f t="shared" si="179"/>
        <v>2.5</v>
      </c>
      <c r="AK351" s="163">
        <f t="shared" si="195"/>
        <v>2.5</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f t="shared" si="180"/>
        <v>5</v>
      </c>
      <c r="AX351" s="165" t="str">
        <f t="shared" si="181"/>
        <v/>
      </c>
      <c r="AY351" s="193">
        <f t="shared" si="182"/>
        <v>5</v>
      </c>
      <c r="AZ351" s="183" t="str">
        <f t="shared" si="183"/>
        <v/>
      </c>
      <c r="BA351" s="173">
        <f t="shared" si="184"/>
        <v>0.25</v>
      </c>
      <c r="BB351" s="174" t="str">
        <f t="shared" si="185"/>
        <v/>
      </c>
      <c r="BC351" s="186">
        <f t="shared" si="208"/>
        <v>0.25</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37.5" x14ac:dyDescent="0.3">
      <c r="A352" s="221"/>
      <c r="B352" s="222"/>
      <c r="C352" s="213">
        <v>341</v>
      </c>
      <c r="D352" s="640" t="s">
        <v>3606</v>
      </c>
      <c r="E352" s="16" t="s">
        <v>46</v>
      </c>
      <c r="F352" s="17"/>
      <c r="G352" s="134">
        <v>44232</v>
      </c>
      <c r="H352" s="135">
        <v>44238</v>
      </c>
      <c r="I352" s="141" t="s">
        <v>0</v>
      </c>
      <c r="J352" s="25"/>
      <c r="K352" s="145"/>
      <c r="L352" s="28"/>
      <c r="M352" s="395">
        <v>44238</v>
      </c>
      <c r="N352" s="158">
        <f t="shared" si="191"/>
        <v>5</v>
      </c>
      <c r="O352" s="27" t="s">
        <v>0</v>
      </c>
      <c r="P352" s="27"/>
      <c r="Q352" s="27"/>
      <c r="R352" s="27"/>
      <c r="S352" s="27"/>
      <c r="T352" s="28"/>
      <c r="U352" s="29"/>
      <c r="V352" s="32">
        <v>0.25</v>
      </c>
      <c r="W352" s="318">
        <v>0.25</v>
      </c>
      <c r="X352" s="319"/>
      <c r="Y352" s="160">
        <f t="shared" si="177"/>
        <v>0.5</v>
      </c>
      <c r="Z352" s="159">
        <f t="shared" si="192"/>
        <v>7.5</v>
      </c>
      <c r="AA352" s="327"/>
      <c r="AB352" s="400">
        <f t="shared" si="201"/>
        <v>-30</v>
      </c>
      <c r="AC352" s="371"/>
      <c r="AD352" s="226" t="str">
        <f t="shared" si="178"/>
        <v/>
      </c>
      <c r="AE352" s="368">
        <f t="shared" si="193"/>
        <v>-22.5</v>
      </c>
      <c r="AF352" s="339"/>
      <c r="AG352" s="338"/>
      <c r="AH352" s="336"/>
      <c r="AI352" s="161">
        <f t="shared" si="194"/>
        <v>0</v>
      </c>
      <c r="AJ352" s="162">
        <f t="shared" si="179"/>
        <v>7.5</v>
      </c>
      <c r="AK352" s="163">
        <f t="shared" si="195"/>
        <v>7.5</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f t="shared" si="180"/>
        <v>5</v>
      </c>
      <c r="AX352" s="165" t="str">
        <f t="shared" si="181"/>
        <v/>
      </c>
      <c r="AY352" s="193">
        <f t="shared" si="182"/>
        <v>5</v>
      </c>
      <c r="AZ352" s="183" t="str">
        <f t="shared" si="183"/>
        <v/>
      </c>
      <c r="BA352" s="173">
        <f t="shared" si="184"/>
        <v>0.25</v>
      </c>
      <c r="BB352" s="174" t="str">
        <f t="shared" si="185"/>
        <v/>
      </c>
      <c r="BC352" s="186">
        <f t="shared" si="208"/>
        <v>0.25</v>
      </c>
      <c r="BD352" s="174" t="str">
        <f t="shared" si="186"/>
        <v/>
      </c>
      <c r="BE352" s="201">
        <f t="shared" si="187"/>
        <v>0.25</v>
      </c>
      <c r="BF352" s="174" t="str">
        <f t="shared" si="188"/>
        <v/>
      </c>
      <c r="BG352" s="186">
        <f t="shared" si="189"/>
        <v>0.25</v>
      </c>
      <c r="BH352" s="175" t="str">
        <f t="shared" si="190"/>
        <v/>
      </c>
      <c r="BI352" s="632"/>
      <c r="BQ352" s="57" t="s">
        <v>2238</v>
      </c>
      <c r="BV352" s="57" t="s">
        <v>2239</v>
      </c>
      <c r="BW352" s="57"/>
      <c r="CC352" s="57" t="s">
        <v>2240</v>
      </c>
    </row>
    <row r="353" spans="1:140" ht="40.5" customHeight="1" x14ac:dyDescent="0.3">
      <c r="A353" s="221"/>
      <c r="B353" s="222"/>
      <c r="C353" s="214">
        <v>342</v>
      </c>
      <c r="D353" s="643" t="s">
        <v>3602</v>
      </c>
      <c r="E353" s="16" t="s">
        <v>3505</v>
      </c>
      <c r="F353" s="17"/>
      <c r="G353" s="134">
        <v>44232</v>
      </c>
      <c r="H353" s="135">
        <v>44238</v>
      </c>
      <c r="I353" s="141" t="s">
        <v>0</v>
      </c>
      <c r="J353" s="25"/>
      <c r="K353" s="145"/>
      <c r="L353" s="28"/>
      <c r="M353" s="395">
        <v>44238</v>
      </c>
      <c r="N353" s="158">
        <f t="shared" si="191"/>
        <v>5</v>
      </c>
      <c r="O353" s="27"/>
      <c r="P353" s="27"/>
      <c r="Q353" s="27"/>
      <c r="R353" s="27" t="s">
        <v>0</v>
      </c>
      <c r="S353" s="27"/>
      <c r="T353" s="28"/>
      <c r="U353" s="29"/>
      <c r="V353" s="32">
        <v>0.25</v>
      </c>
      <c r="W353" s="318"/>
      <c r="X353" s="319"/>
      <c r="Y353" s="160">
        <f t="shared" si="177"/>
        <v>0.25</v>
      </c>
      <c r="Z353" s="159">
        <f t="shared" si="192"/>
        <v>2.5</v>
      </c>
      <c r="AA353" s="327"/>
      <c r="AB353" s="400">
        <f t="shared" si="201"/>
        <v>-30</v>
      </c>
      <c r="AC353" s="371"/>
      <c r="AD353" s="226" t="str">
        <f t="shared" si="178"/>
        <v/>
      </c>
      <c r="AE353" s="368">
        <f t="shared" si="193"/>
        <v>-27.5</v>
      </c>
      <c r="AF353" s="339"/>
      <c r="AG353" s="338"/>
      <c r="AH353" s="336"/>
      <c r="AI353" s="161">
        <f t="shared" si="194"/>
        <v>0</v>
      </c>
      <c r="AJ353" s="162">
        <f t="shared" si="179"/>
        <v>2.5</v>
      </c>
      <c r="AK353" s="163">
        <f t="shared" si="195"/>
        <v>2.5</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f t="shared" si="180"/>
        <v>5</v>
      </c>
      <c r="AX353" s="165" t="str">
        <f t="shared" si="181"/>
        <v/>
      </c>
      <c r="AY353" s="193">
        <f t="shared" si="182"/>
        <v>5</v>
      </c>
      <c r="AZ353" s="183" t="str">
        <f t="shared" si="183"/>
        <v/>
      </c>
      <c r="BA353" s="173">
        <f t="shared" si="184"/>
        <v>0.25</v>
      </c>
      <c r="BB353" s="174" t="str">
        <f t="shared" si="185"/>
        <v/>
      </c>
      <c r="BC353" s="186">
        <f t="shared" si="208"/>
        <v>0.25</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37.5" x14ac:dyDescent="0.3">
      <c r="A354" s="221"/>
      <c r="B354" s="222"/>
      <c r="C354" s="214">
        <v>343</v>
      </c>
      <c r="D354" s="643" t="s">
        <v>3603</v>
      </c>
      <c r="E354" s="16" t="s">
        <v>3505</v>
      </c>
      <c r="F354" s="17"/>
      <c r="G354" s="134">
        <v>44232</v>
      </c>
      <c r="H354" s="135">
        <v>44238</v>
      </c>
      <c r="I354" s="141" t="s">
        <v>0</v>
      </c>
      <c r="J354" s="25"/>
      <c r="K354" s="145"/>
      <c r="L354" s="28"/>
      <c r="M354" s="395">
        <v>44238</v>
      </c>
      <c r="N354" s="158">
        <f t="shared" si="191"/>
        <v>5</v>
      </c>
      <c r="O354" s="27"/>
      <c r="P354" s="27"/>
      <c r="Q354" s="27"/>
      <c r="R354" s="27" t="s">
        <v>0</v>
      </c>
      <c r="S354" s="27"/>
      <c r="T354" s="28"/>
      <c r="U354" s="29"/>
      <c r="V354" s="32">
        <v>0.25</v>
      </c>
      <c r="W354" s="318"/>
      <c r="X354" s="319"/>
      <c r="Y354" s="160">
        <f t="shared" si="177"/>
        <v>0.25</v>
      </c>
      <c r="Z354" s="159">
        <f t="shared" si="192"/>
        <v>2.5</v>
      </c>
      <c r="AA354" s="327"/>
      <c r="AB354" s="400">
        <f t="shared" si="201"/>
        <v>-30</v>
      </c>
      <c r="AC354" s="371"/>
      <c r="AD354" s="226" t="str">
        <f t="shared" si="178"/>
        <v/>
      </c>
      <c r="AE354" s="368">
        <f t="shared" si="193"/>
        <v>-27.5</v>
      </c>
      <c r="AF354" s="339"/>
      <c r="AG354" s="338"/>
      <c r="AH354" s="336"/>
      <c r="AI354" s="161">
        <f t="shared" si="194"/>
        <v>0</v>
      </c>
      <c r="AJ354" s="162">
        <f t="shared" si="179"/>
        <v>2.5</v>
      </c>
      <c r="AK354" s="163">
        <f t="shared" si="195"/>
        <v>2.5</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f t="shared" si="180"/>
        <v>5</v>
      </c>
      <c r="AX354" s="165" t="str">
        <f t="shared" si="181"/>
        <v/>
      </c>
      <c r="AY354" s="193">
        <f t="shared" si="182"/>
        <v>5</v>
      </c>
      <c r="AZ354" s="183" t="str">
        <f t="shared" si="183"/>
        <v/>
      </c>
      <c r="BA354" s="173">
        <f t="shared" si="184"/>
        <v>0.25</v>
      </c>
      <c r="BB354" s="174" t="str">
        <f t="shared" si="185"/>
        <v/>
      </c>
      <c r="BC354" s="186">
        <f t="shared" si="208"/>
        <v>0.25</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56.25" x14ac:dyDescent="0.3">
      <c r="A355" s="221"/>
      <c r="B355" s="222"/>
      <c r="C355" s="213">
        <v>344</v>
      </c>
      <c r="D355" s="643" t="s">
        <v>3604</v>
      </c>
      <c r="E355" s="18" t="s">
        <v>3505</v>
      </c>
      <c r="F355" s="17"/>
      <c r="G355" s="134">
        <v>44232</v>
      </c>
      <c r="H355" s="135">
        <v>44238</v>
      </c>
      <c r="I355" s="141" t="s">
        <v>0</v>
      </c>
      <c r="J355" s="25"/>
      <c r="K355" s="145"/>
      <c r="L355" s="28"/>
      <c r="M355" s="395">
        <v>44238</v>
      </c>
      <c r="N355" s="158">
        <f t="shared" si="191"/>
        <v>5</v>
      </c>
      <c r="O355" s="27"/>
      <c r="P355" s="27"/>
      <c r="Q355" s="27"/>
      <c r="R355" s="27" t="s">
        <v>0</v>
      </c>
      <c r="S355" s="27"/>
      <c r="T355" s="28"/>
      <c r="U355" s="29"/>
      <c r="V355" s="32">
        <v>0.25</v>
      </c>
      <c r="W355" s="318"/>
      <c r="X355" s="319"/>
      <c r="Y355" s="160">
        <f t="shared" si="177"/>
        <v>0.25</v>
      </c>
      <c r="Z355" s="159">
        <f t="shared" si="192"/>
        <v>2.5</v>
      </c>
      <c r="AA355" s="327"/>
      <c r="AB355" s="400">
        <f t="shared" si="201"/>
        <v>-30</v>
      </c>
      <c r="AC355" s="371"/>
      <c r="AD355" s="226" t="str">
        <f t="shared" si="178"/>
        <v/>
      </c>
      <c r="AE355" s="368">
        <f t="shared" si="193"/>
        <v>-27.5</v>
      </c>
      <c r="AF355" s="339"/>
      <c r="AG355" s="338"/>
      <c r="AH355" s="336"/>
      <c r="AI355" s="161">
        <f t="shared" si="194"/>
        <v>0</v>
      </c>
      <c r="AJ355" s="162">
        <f t="shared" si="179"/>
        <v>2.5</v>
      </c>
      <c r="AK355" s="163">
        <f t="shared" si="195"/>
        <v>2.5</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f t="shared" si="180"/>
        <v>5</v>
      </c>
      <c r="AX355" s="165" t="str">
        <f t="shared" si="181"/>
        <v/>
      </c>
      <c r="AY355" s="193">
        <f t="shared" si="182"/>
        <v>5</v>
      </c>
      <c r="AZ355" s="183" t="str">
        <f t="shared" si="183"/>
        <v/>
      </c>
      <c r="BA355" s="173">
        <f t="shared" si="184"/>
        <v>0.25</v>
      </c>
      <c r="BB355" s="174" t="str">
        <f t="shared" si="185"/>
        <v/>
      </c>
      <c r="BC355" s="186">
        <f t="shared" si="208"/>
        <v>0.25</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37.5" x14ac:dyDescent="0.3">
      <c r="A356" s="221"/>
      <c r="B356" s="222"/>
      <c r="C356" s="214">
        <v>345</v>
      </c>
      <c r="D356" s="660" t="s">
        <v>3605</v>
      </c>
      <c r="E356" s="16" t="s">
        <v>3505</v>
      </c>
      <c r="F356" s="17"/>
      <c r="G356" s="134">
        <v>44232</v>
      </c>
      <c r="H356" s="135">
        <v>44238</v>
      </c>
      <c r="I356" s="141" t="s">
        <v>0</v>
      </c>
      <c r="J356" s="25"/>
      <c r="K356" s="145"/>
      <c r="L356" s="28"/>
      <c r="M356" s="395">
        <v>44238</v>
      </c>
      <c r="N356" s="158">
        <f t="shared" si="191"/>
        <v>5</v>
      </c>
      <c r="O356" s="27"/>
      <c r="P356" s="27"/>
      <c r="Q356" s="27"/>
      <c r="R356" s="27" t="s">
        <v>0</v>
      </c>
      <c r="S356" s="27"/>
      <c r="T356" s="28"/>
      <c r="U356" s="29"/>
      <c r="V356" s="32">
        <v>0.25</v>
      </c>
      <c r="W356" s="318"/>
      <c r="X356" s="319"/>
      <c r="Y356" s="160">
        <f t="shared" si="177"/>
        <v>0.25</v>
      </c>
      <c r="Z356" s="159">
        <f t="shared" si="192"/>
        <v>2.5</v>
      </c>
      <c r="AA356" s="327"/>
      <c r="AB356" s="400">
        <f t="shared" si="201"/>
        <v>-30</v>
      </c>
      <c r="AC356" s="371"/>
      <c r="AD356" s="226" t="str">
        <f t="shared" si="178"/>
        <v/>
      </c>
      <c r="AE356" s="368">
        <f t="shared" si="193"/>
        <v>-27.5</v>
      </c>
      <c r="AF356" s="339"/>
      <c r="AG356" s="338"/>
      <c r="AH356" s="336"/>
      <c r="AI356" s="161">
        <f t="shared" si="194"/>
        <v>0</v>
      </c>
      <c r="AJ356" s="162">
        <f t="shared" si="179"/>
        <v>2.5</v>
      </c>
      <c r="AK356" s="163">
        <f t="shared" si="195"/>
        <v>2.5</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f t="shared" si="180"/>
        <v>5</v>
      </c>
      <c r="AX356" s="165" t="str">
        <f t="shared" si="181"/>
        <v/>
      </c>
      <c r="AY356" s="193">
        <f t="shared" si="182"/>
        <v>5</v>
      </c>
      <c r="AZ356" s="183" t="str">
        <f t="shared" si="183"/>
        <v/>
      </c>
      <c r="BA356" s="173">
        <f t="shared" si="184"/>
        <v>0.25</v>
      </c>
      <c r="BB356" s="174" t="str">
        <f t="shared" si="185"/>
        <v/>
      </c>
      <c r="BC356" s="186">
        <f t="shared" si="208"/>
        <v>0.25</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37.5" x14ac:dyDescent="0.3">
      <c r="A357" s="221"/>
      <c r="B357" s="222"/>
      <c r="C357" s="213">
        <v>346</v>
      </c>
      <c r="D357" s="643" t="s">
        <v>3606</v>
      </c>
      <c r="E357" s="22" t="s">
        <v>3505</v>
      </c>
      <c r="F357" s="17"/>
      <c r="G357" s="134">
        <v>44232</v>
      </c>
      <c r="H357" s="135">
        <v>44238</v>
      </c>
      <c r="I357" s="141" t="s">
        <v>0</v>
      </c>
      <c r="J357" s="25"/>
      <c r="K357" s="145"/>
      <c r="L357" s="28"/>
      <c r="M357" s="395">
        <v>44238</v>
      </c>
      <c r="N357" s="158">
        <f t="shared" si="191"/>
        <v>5</v>
      </c>
      <c r="O357" s="27"/>
      <c r="P357" s="27"/>
      <c r="Q357" s="27"/>
      <c r="R357" s="27" t="s">
        <v>0</v>
      </c>
      <c r="S357" s="27"/>
      <c r="T357" s="28"/>
      <c r="U357" s="29"/>
      <c r="V357" s="32">
        <v>0.25</v>
      </c>
      <c r="W357" s="318"/>
      <c r="X357" s="319"/>
      <c r="Y357" s="160">
        <f t="shared" si="177"/>
        <v>0.25</v>
      </c>
      <c r="Z357" s="159">
        <f t="shared" si="192"/>
        <v>2.5</v>
      </c>
      <c r="AA357" s="327"/>
      <c r="AB357" s="400">
        <f t="shared" si="201"/>
        <v>-30</v>
      </c>
      <c r="AC357" s="371"/>
      <c r="AD357" s="226" t="str">
        <f t="shared" si="178"/>
        <v/>
      </c>
      <c r="AE357" s="368">
        <f t="shared" si="193"/>
        <v>-27.5</v>
      </c>
      <c r="AF357" s="339"/>
      <c r="AG357" s="338"/>
      <c r="AH357" s="336"/>
      <c r="AI357" s="161">
        <f t="shared" si="194"/>
        <v>0</v>
      </c>
      <c r="AJ357" s="162">
        <f t="shared" si="179"/>
        <v>2.5</v>
      </c>
      <c r="AK357" s="163">
        <f t="shared" si="195"/>
        <v>2.5</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f t="shared" si="180"/>
        <v>5</v>
      </c>
      <c r="AX357" s="165" t="str">
        <f t="shared" si="181"/>
        <v/>
      </c>
      <c r="AY357" s="193">
        <f t="shared" si="182"/>
        <v>5</v>
      </c>
      <c r="AZ357" s="183" t="str">
        <f t="shared" si="183"/>
        <v/>
      </c>
      <c r="BA357" s="173">
        <f t="shared" si="184"/>
        <v>0.25</v>
      </c>
      <c r="BB357" s="174" t="str">
        <f t="shared" si="185"/>
        <v/>
      </c>
      <c r="BC357" s="186">
        <f t="shared" si="208"/>
        <v>0.25</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41.25" customHeight="1" x14ac:dyDescent="0.3">
      <c r="A358" s="221"/>
      <c r="B358" s="222"/>
      <c r="C358" s="214">
        <v>347</v>
      </c>
      <c r="D358" s="647" t="s">
        <v>3602</v>
      </c>
      <c r="E358" s="16" t="s">
        <v>3541</v>
      </c>
      <c r="F358" s="17"/>
      <c r="G358" s="134">
        <v>44232</v>
      </c>
      <c r="H358" s="135">
        <v>44238</v>
      </c>
      <c r="I358" s="141" t="s">
        <v>0</v>
      </c>
      <c r="J358" s="25"/>
      <c r="K358" s="145"/>
      <c r="L358" s="28"/>
      <c r="M358" s="395">
        <v>44238</v>
      </c>
      <c r="N358" s="158">
        <f t="shared" si="191"/>
        <v>5</v>
      </c>
      <c r="O358" s="27"/>
      <c r="P358" s="27"/>
      <c r="Q358" s="27"/>
      <c r="R358" s="27" t="s">
        <v>0</v>
      </c>
      <c r="S358" s="27"/>
      <c r="T358" s="28"/>
      <c r="U358" s="29"/>
      <c r="V358" s="32">
        <v>0.25</v>
      </c>
      <c r="W358" s="318"/>
      <c r="X358" s="319"/>
      <c r="Y358" s="160">
        <f t="shared" si="177"/>
        <v>0.25</v>
      </c>
      <c r="Z358" s="159">
        <f t="shared" si="192"/>
        <v>2.5</v>
      </c>
      <c r="AA358" s="327"/>
      <c r="AB358" s="400">
        <f t="shared" si="201"/>
        <v>-30</v>
      </c>
      <c r="AC358" s="371"/>
      <c r="AD358" s="226" t="str">
        <f t="shared" si="178"/>
        <v/>
      </c>
      <c r="AE358" s="368">
        <f t="shared" si="193"/>
        <v>-27.5</v>
      </c>
      <c r="AF358" s="339"/>
      <c r="AG358" s="338"/>
      <c r="AH358" s="336"/>
      <c r="AI358" s="161">
        <f t="shared" si="194"/>
        <v>0</v>
      </c>
      <c r="AJ358" s="162">
        <f t="shared" si="179"/>
        <v>2.5</v>
      </c>
      <c r="AK358" s="163">
        <f t="shared" si="195"/>
        <v>2.5</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f t="shared" si="180"/>
        <v>5</v>
      </c>
      <c r="AX358" s="165" t="str">
        <f t="shared" si="181"/>
        <v/>
      </c>
      <c r="AY358" s="193">
        <f t="shared" si="182"/>
        <v>5</v>
      </c>
      <c r="AZ358" s="183" t="str">
        <f t="shared" si="183"/>
        <v/>
      </c>
      <c r="BA358" s="173">
        <f t="shared" si="184"/>
        <v>0.25</v>
      </c>
      <c r="BB358" s="174" t="str">
        <f t="shared" si="185"/>
        <v/>
      </c>
      <c r="BC358" s="186">
        <f t="shared" si="208"/>
        <v>0.25</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37.5" x14ac:dyDescent="0.3">
      <c r="A359" s="221"/>
      <c r="B359" s="222"/>
      <c r="C359" s="214">
        <v>348</v>
      </c>
      <c r="D359" s="647" t="s">
        <v>3603</v>
      </c>
      <c r="E359" s="16" t="s">
        <v>3541</v>
      </c>
      <c r="F359" s="17"/>
      <c r="G359" s="134">
        <v>44232</v>
      </c>
      <c r="H359" s="135">
        <v>44238</v>
      </c>
      <c r="I359" s="141" t="s">
        <v>0</v>
      </c>
      <c r="J359" s="25"/>
      <c r="K359" s="145"/>
      <c r="L359" s="28"/>
      <c r="M359" s="395">
        <v>44238</v>
      </c>
      <c r="N359" s="158">
        <f t="shared" si="191"/>
        <v>5</v>
      </c>
      <c r="O359" s="27"/>
      <c r="P359" s="27"/>
      <c r="Q359" s="27"/>
      <c r="R359" s="27" t="s">
        <v>0</v>
      </c>
      <c r="S359" s="27"/>
      <c r="T359" s="28"/>
      <c r="U359" s="29"/>
      <c r="V359" s="32">
        <v>0.25</v>
      </c>
      <c r="W359" s="318"/>
      <c r="X359" s="319"/>
      <c r="Y359" s="160">
        <f t="shared" si="177"/>
        <v>0.25</v>
      </c>
      <c r="Z359" s="159">
        <f t="shared" si="192"/>
        <v>2.5</v>
      </c>
      <c r="AA359" s="327"/>
      <c r="AB359" s="400">
        <f t="shared" si="201"/>
        <v>-30</v>
      </c>
      <c r="AC359" s="371"/>
      <c r="AD359" s="226" t="str">
        <f t="shared" si="178"/>
        <v/>
      </c>
      <c r="AE359" s="368">
        <f t="shared" si="193"/>
        <v>-27.5</v>
      </c>
      <c r="AF359" s="339"/>
      <c r="AG359" s="338"/>
      <c r="AH359" s="336"/>
      <c r="AI359" s="161">
        <f t="shared" si="194"/>
        <v>0</v>
      </c>
      <c r="AJ359" s="162">
        <f t="shared" si="179"/>
        <v>2.5</v>
      </c>
      <c r="AK359" s="163">
        <f t="shared" si="195"/>
        <v>2.5</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f t="shared" si="180"/>
        <v>5</v>
      </c>
      <c r="AX359" s="165" t="str">
        <f t="shared" si="181"/>
        <v/>
      </c>
      <c r="AY359" s="193">
        <f t="shared" si="182"/>
        <v>5</v>
      </c>
      <c r="AZ359" s="183" t="str">
        <f t="shared" si="183"/>
        <v/>
      </c>
      <c r="BA359" s="173">
        <f t="shared" si="184"/>
        <v>0.25</v>
      </c>
      <c r="BB359" s="174" t="str">
        <f t="shared" si="185"/>
        <v/>
      </c>
      <c r="BC359" s="186">
        <f t="shared" si="208"/>
        <v>0.25</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56.25" x14ac:dyDescent="0.3">
      <c r="A360" s="221"/>
      <c r="B360" s="222"/>
      <c r="C360" s="213">
        <v>349</v>
      </c>
      <c r="D360" s="647" t="s">
        <v>3604</v>
      </c>
      <c r="E360" s="19" t="s">
        <v>3541</v>
      </c>
      <c r="F360" s="17"/>
      <c r="G360" s="134">
        <v>44232</v>
      </c>
      <c r="H360" s="135">
        <v>44238</v>
      </c>
      <c r="I360" s="141" t="s">
        <v>0</v>
      </c>
      <c r="J360" s="80"/>
      <c r="K360" s="147"/>
      <c r="L360" s="30"/>
      <c r="M360" s="395">
        <v>44238</v>
      </c>
      <c r="N360" s="158">
        <f t="shared" si="191"/>
        <v>5</v>
      </c>
      <c r="O360" s="27"/>
      <c r="P360" s="27"/>
      <c r="Q360" s="27"/>
      <c r="R360" s="27" t="s">
        <v>0</v>
      </c>
      <c r="S360" s="27"/>
      <c r="T360" s="30"/>
      <c r="U360" s="31"/>
      <c r="V360" s="32">
        <v>0.25</v>
      </c>
      <c r="W360" s="320"/>
      <c r="X360" s="318"/>
      <c r="Y360" s="160">
        <f t="shared" si="177"/>
        <v>0.25</v>
      </c>
      <c r="Z360" s="159">
        <f t="shared" si="192"/>
        <v>2.5</v>
      </c>
      <c r="AA360" s="328"/>
      <c r="AB360" s="400">
        <f t="shared" si="201"/>
        <v>-30</v>
      </c>
      <c r="AC360" s="371"/>
      <c r="AD360" s="226" t="str">
        <f t="shared" si="178"/>
        <v/>
      </c>
      <c r="AE360" s="368">
        <f t="shared" si="193"/>
        <v>-27.5</v>
      </c>
      <c r="AF360" s="340"/>
      <c r="AG360" s="341"/>
      <c r="AH360" s="339"/>
      <c r="AI360" s="161">
        <f t="shared" si="194"/>
        <v>0</v>
      </c>
      <c r="AJ360" s="162">
        <f t="shared" si="179"/>
        <v>2.5</v>
      </c>
      <c r="AK360" s="163">
        <f t="shared" si="195"/>
        <v>2.5</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f t="shared" si="180"/>
        <v>5</v>
      </c>
      <c r="AX360" s="165" t="str">
        <f t="shared" si="181"/>
        <v/>
      </c>
      <c r="AY360" s="193">
        <f t="shared" si="182"/>
        <v>5</v>
      </c>
      <c r="AZ360" s="183" t="str">
        <f t="shared" si="183"/>
        <v/>
      </c>
      <c r="BA360" s="173">
        <f t="shared" si="184"/>
        <v>0.25</v>
      </c>
      <c r="BB360" s="174" t="str">
        <f t="shared" si="185"/>
        <v/>
      </c>
      <c r="BC360" s="186">
        <f t="shared" si="208"/>
        <v>0.25</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37.5" x14ac:dyDescent="0.3">
      <c r="A361" s="221"/>
      <c r="B361" s="222"/>
      <c r="C361" s="213">
        <v>350</v>
      </c>
      <c r="D361" s="661" t="s">
        <v>3605</v>
      </c>
      <c r="E361" s="24" t="s">
        <v>3541</v>
      </c>
      <c r="F361" s="17"/>
      <c r="G361" s="134">
        <v>44232</v>
      </c>
      <c r="H361" s="135">
        <v>44238</v>
      </c>
      <c r="I361" s="141" t="s">
        <v>0</v>
      </c>
      <c r="J361" s="25"/>
      <c r="K361" s="145"/>
      <c r="L361" s="28"/>
      <c r="M361" s="395">
        <v>44238</v>
      </c>
      <c r="N361" s="158">
        <f t="shared" si="191"/>
        <v>5</v>
      </c>
      <c r="O361" s="27"/>
      <c r="P361" s="27"/>
      <c r="Q361" s="27"/>
      <c r="R361" s="27" t="s">
        <v>0</v>
      </c>
      <c r="S361" s="27"/>
      <c r="T361" s="27"/>
      <c r="U361" s="28"/>
      <c r="V361" s="32">
        <v>0.25</v>
      </c>
      <c r="W361" s="318"/>
      <c r="X361" s="318"/>
      <c r="Y361" s="160">
        <f t="shared" si="177"/>
        <v>0.25</v>
      </c>
      <c r="Z361" s="159">
        <f t="shared" si="192"/>
        <v>2.5</v>
      </c>
      <c r="AA361" s="327"/>
      <c r="AB361" s="400">
        <f t="shared" si="201"/>
        <v>-30</v>
      </c>
      <c r="AC361" s="371"/>
      <c r="AD361" s="226" t="str">
        <f t="shared" si="178"/>
        <v/>
      </c>
      <c r="AE361" s="368">
        <f t="shared" si="193"/>
        <v>-27.5</v>
      </c>
      <c r="AF361" s="339"/>
      <c r="AG361" s="342"/>
      <c r="AH361" s="339"/>
      <c r="AI361" s="161">
        <f t="shared" si="194"/>
        <v>0</v>
      </c>
      <c r="AJ361" s="162">
        <f t="shared" si="179"/>
        <v>2.5</v>
      </c>
      <c r="AK361" s="163">
        <f t="shared" si="195"/>
        <v>2.5</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f t="shared" si="180"/>
        <v>5</v>
      </c>
      <c r="AX361" s="165" t="str">
        <f t="shared" si="181"/>
        <v/>
      </c>
      <c r="AY361" s="193">
        <f t="shared" si="182"/>
        <v>5</v>
      </c>
      <c r="AZ361" s="183" t="str">
        <f t="shared" si="183"/>
        <v/>
      </c>
      <c r="BA361" s="173">
        <f t="shared" si="184"/>
        <v>0.25</v>
      </c>
      <c r="BB361" s="174" t="str">
        <f t="shared" si="185"/>
        <v/>
      </c>
      <c r="BC361" s="186">
        <f t="shared" si="208"/>
        <v>0.25</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37.5" x14ac:dyDescent="0.3">
      <c r="A362" s="219"/>
      <c r="B362" s="220"/>
      <c r="C362" s="213">
        <v>351</v>
      </c>
      <c r="D362" s="647" t="s">
        <v>3606</v>
      </c>
      <c r="E362" s="35" t="s">
        <v>3541</v>
      </c>
      <c r="F362" s="34"/>
      <c r="G362" s="134">
        <v>44232</v>
      </c>
      <c r="H362" s="135">
        <v>44238</v>
      </c>
      <c r="I362" s="141" t="s">
        <v>0</v>
      </c>
      <c r="J362" s="78"/>
      <c r="K362" s="144"/>
      <c r="L362" s="119"/>
      <c r="M362" s="395">
        <v>44238</v>
      </c>
      <c r="N362" s="158">
        <f t="shared" si="191"/>
        <v>5</v>
      </c>
      <c r="O362" s="321"/>
      <c r="P362" s="315"/>
      <c r="Q362" s="315"/>
      <c r="R362" s="315" t="s">
        <v>0</v>
      </c>
      <c r="S362" s="315"/>
      <c r="T362" s="315"/>
      <c r="U362" s="316"/>
      <c r="V362" s="167">
        <v>0.25</v>
      </c>
      <c r="W362" s="313"/>
      <c r="X362" s="313"/>
      <c r="Y362" s="160">
        <f t="shared" si="177"/>
        <v>0.25</v>
      </c>
      <c r="Z362" s="159">
        <f t="shared" si="192"/>
        <v>2.5</v>
      </c>
      <c r="AA362" s="327"/>
      <c r="AB362" s="400">
        <f t="shared" si="201"/>
        <v>-30</v>
      </c>
      <c r="AC362" s="371"/>
      <c r="AD362" s="226" t="str">
        <f t="shared" si="178"/>
        <v/>
      </c>
      <c r="AE362" s="368">
        <f t="shared" si="193"/>
        <v>-27.5</v>
      </c>
      <c r="AF362" s="339"/>
      <c r="AG362" s="338"/>
      <c r="AH362" s="336"/>
      <c r="AI362" s="161">
        <f t="shared" si="194"/>
        <v>0</v>
      </c>
      <c r="AJ362" s="162">
        <f t="shared" si="179"/>
        <v>2.5</v>
      </c>
      <c r="AK362" s="163">
        <f t="shared" si="195"/>
        <v>2.5</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f t="shared" si="180"/>
        <v>5</v>
      </c>
      <c r="AX362" s="165" t="str">
        <f t="shared" si="181"/>
        <v/>
      </c>
      <c r="AY362" s="193">
        <f t="shared" si="182"/>
        <v>5</v>
      </c>
      <c r="AZ362" s="183" t="str">
        <f t="shared" si="183"/>
        <v/>
      </c>
      <c r="BA362" s="173">
        <f t="shared" si="184"/>
        <v>0.25</v>
      </c>
      <c r="BB362" s="174" t="str">
        <f t="shared" si="185"/>
        <v/>
      </c>
      <c r="BC362" s="186">
        <f t="shared" si="208"/>
        <v>0.25</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78" customHeight="1" x14ac:dyDescent="0.3">
      <c r="A363" s="219"/>
      <c r="B363" s="220"/>
      <c r="C363" s="213">
        <v>352</v>
      </c>
      <c r="D363" s="639" t="s">
        <v>3607</v>
      </c>
      <c r="E363" s="33" t="s">
        <v>46</v>
      </c>
      <c r="F363" s="34"/>
      <c r="G363" s="131">
        <v>44232</v>
      </c>
      <c r="H363" s="133">
        <v>44238</v>
      </c>
      <c r="I363" s="140" t="s">
        <v>0</v>
      </c>
      <c r="J363" s="78"/>
      <c r="K363" s="144"/>
      <c r="L363" s="119"/>
      <c r="M363" s="394">
        <v>44238</v>
      </c>
      <c r="N363" s="158">
        <f t="shared" si="191"/>
        <v>5</v>
      </c>
      <c r="O363" s="315"/>
      <c r="P363" s="315"/>
      <c r="Q363" s="315"/>
      <c r="R363" s="315" t="s">
        <v>0</v>
      </c>
      <c r="S363" s="315"/>
      <c r="T363" s="316"/>
      <c r="U363" s="317"/>
      <c r="V363" s="167">
        <v>0.25</v>
      </c>
      <c r="W363" s="313"/>
      <c r="X363" s="313"/>
      <c r="Y363" s="160">
        <f t="shared" si="177"/>
        <v>0.25</v>
      </c>
      <c r="Z363" s="159">
        <f t="shared" si="192"/>
        <v>2.5</v>
      </c>
      <c r="AA363" s="326"/>
      <c r="AB363" s="400">
        <f t="shared" si="201"/>
        <v>-30</v>
      </c>
      <c r="AC363" s="370"/>
      <c r="AD363" s="226" t="str">
        <f t="shared" si="178"/>
        <v/>
      </c>
      <c r="AE363" s="368">
        <f t="shared" si="193"/>
        <v>-27.5</v>
      </c>
      <c r="AF363" s="331"/>
      <c r="AG363" s="333"/>
      <c r="AH363" s="334"/>
      <c r="AI363" s="161">
        <f t="shared" si="194"/>
        <v>0</v>
      </c>
      <c r="AJ363" s="162">
        <f t="shared" si="179"/>
        <v>2.5</v>
      </c>
      <c r="AK363" s="163">
        <f t="shared" si="195"/>
        <v>2.5</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f t="shared" si="180"/>
        <v>5</v>
      </c>
      <c r="AX363" s="165" t="str">
        <f t="shared" si="181"/>
        <v/>
      </c>
      <c r="AY363" s="193">
        <f t="shared" si="182"/>
        <v>5</v>
      </c>
      <c r="AZ363" s="183" t="str">
        <f t="shared" si="183"/>
        <v/>
      </c>
      <c r="BA363" s="173">
        <f t="shared" si="184"/>
        <v>0.25</v>
      </c>
      <c r="BB363" s="174" t="str">
        <f t="shared" si="185"/>
        <v/>
      </c>
      <c r="BC363" s="186">
        <f t="shared" si="208"/>
        <v>0.25</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80.25" customHeight="1" x14ac:dyDescent="0.3">
      <c r="A364" s="219"/>
      <c r="B364" s="220"/>
      <c r="C364" s="213">
        <v>353</v>
      </c>
      <c r="D364" s="642" t="s">
        <v>3607</v>
      </c>
      <c r="E364" s="33" t="s">
        <v>3505</v>
      </c>
      <c r="F364" s="34"/>
      <c r="G364" s="134">
        <v>44232</v>
      </c>
      <c r="H364" s="135">
        <v>44238</v>
      </c>
      <c r="I364" s="141" t="s">
        <v>0</v>
      </c>
      <c r="J364" s="25"/>
      <c r="K364" s="145"/>
      <c r="L364" s="28"/>
      <c r="M364" s="395">
        <v>44238</v>
      </c>
      <c r="N364" s="158">
        <f t="shared" si="191"/>
        <v>5</v>
      </c>
      <c r="O364" s="315"/>
      <c r="P364" s="315"/>
      <c r="Q364" s="315"/>
      <c r="R364" s="315" t="s">
        <v>0</v>
      </c>
      <c r="S364" s="315"/>
      <c r="T364" s="316"/>
      <c r="U364" s="317"/>
      <c r="V364" s="167">
        <v>0.25</v>
      </c>
      <c r="W364" s="313"/>
      <c r="X364" s="313"/>
      <c r="Y364" s="160">
        <f t="shared" si="177"/>
        <v>0.25</v>
      </c>
      <c r="Z364" s="159">
        <f t="shared" si="192"/>
        <v>2.5</v>
      </c>
      <c r="AA364" s="326"/>
      <c r="AB364" s="400">
        <f t="shared" si="201"/>
        <v>-30</v>
      </c>
      <c r="AC364" s="370"/>
      <c r="AD364" s="226" t="str">
        <f t="shared" si="178"/>
        <v/>
      </c>
      <c r="AE364" s="368">
        <f t="shared" si="193"/>
        <v>-27.5</v>
      </c>
      <c r="AF364" s="331"/>
      <c r="AG364" s="333"/>
      <c r="AH364" s="334"/>
      <c r="AI364" s="161">
        <f t="shared" si="194"/>
        <v>0</v>
      </c>
      <c r="AJ364" s="162">
        <f t="shared" si="179"/>
        <v>2.5</v>
      </c>
      <c r="AK364" s="163">
        <f t="shared" si="195"/>
        <v>2.5</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f t="shared" si="180"/>
        <v>5</v>
      </c>
      <c r="AX364" s="165" t="str">
        <f t="shared" si="181"/>
        <v/>
      </c>
      <c r="AY364" s="193">
        <f t="shared" si="182"/>
        <v>5</v>
      </c>
      <c r="AZ364" s="183" t="str">
        <f t="shared" si="183"/>
        <v/>
      </c>
      <c r="BA364" s="173">
        <f t="shared" si="184"/>
        <v>0.25</v>
      </c>
      <c r="BB364" s="174" t="str">
        <f t="shared" si="185"/>
        <v/>
      </c>
      <c r="BC364" s="186">
        <f t="shared" si="208"/>
        <v>0.25</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78" customHeight="1" x14ac:dyDescent="0.3">
      <c r="A365" s="219"/>
      <c r="B365" s="220"/>
      <c r="C365" s="213">
        <v>354</v>
      </c>
      <c r="D365" s="646" t="s">
        <v>3607</v>
      </c>
      <c r="E365" s="33" t="s">
        <v>3541</v>
      </c>
      <c r="F365" s="34"/>
      <c r="G365" s="134">
        <v>44232</v>
      </c>
      <c r="H365" s="135">
        <v>44238</v>
      </c>
      <c r="I365" s="141" t="s">
        <v>0</v>
      </c>
      <c r="J365" s="25"/>
      <c r="K365" s="145"/>
      <c r="L365" s="28"/>
      <c r="M365" s="395">
        <v>44238</v>
      </c>
      <c r="N365" s="158">
        <f t="shared" si="191"/>
        <v>5</v>
      </c>
      <c r="O365" s="315"/>
      <c r="P365" s="315"/>
      <c r="Q365" s="315"/>
      <c r="R365" s="315" t="s">
        <v>0</v>
      </c>
      <c r="S365" s="315"/>
      <c r="T365" s="316"/>
      <c r="U365" s="317"/>
      <c r="V365" s="167">
        <v>0.25</v>
      </c>
      <c r="W365" s="313"/>
      <c r="X365" s="313"/>
      <c r="Y365" s="160">
        <f t="shared" si="177"/>
        <v>0.25</v>
      </c>
      <c r="Z365" s="159">
        <f t="shared" si="192"/>
        <v>2.5</v>
      </c>
      <c r="AA365" s="326"/>
      <c r="AB365" s="400">
        <f t="shared" si="201"/>
        <v>-30</v>
      </c>
      <c r="AC365" s="370"/>
      <c r="AD365" s="226" t="str">
        <f t="shared" si="178"/>
        <v/>
      </c>
      <c r="AE365" s="368">
        <f t="shared" si="193"/>
        <v>-27.5</v>
      </c>
      <c r="AF365" s="331"/>
      <c r="AG365" s="333"/>
      <c r="AH365" s="334"/>
      <c r="AI365" s="161">
        <f t="shared" si="194"/>
        <v>0</v>
      </c>
      <c r="AJ365" s="162">
        <f t="shared" si="179"/>
        <v>2.5</v>
      </c>
      <c r="AK365" s="163">
        <f t="shared" si="195"/>
        <v>2.5</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f t="shared" si="180"/>
        <v>5</v>
      </c>
      <c r="AX365" s="165" t="str">
        <f t="shared" si="181"/>
        <v/>
      </c>
      <c r="AY365" s="193">
        <f t="shared" si="182"/>
        <v>5</v>
      </c>
      <c r="AZ365" s="183" t="str">
        <f t="shared" si="183"/>
        <v/>
      </c>
      <c r="BA365" s="173">
        <f t="shared" si="184"/>
        <v>0.25</v>
      </c>
      <c r="BB365" s="174" t="str">
        <f t="shared" si="185"/>
        <v/>
      </c>
      <c r="BC365" s="186">
        <f t="shared" si="208"/>
        <v>0.25</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56.25" x14ac:dyDescent="0.3">
      <c r="A366" s="221"/>
      <c r="B366" s="222"/>
      <c r="C366" s="214">
        <v>355</v>
      </c>
      <c r="D366" s="640" t="s">
        <v>3611</v>
      </c>
      <c r="E366" s="16" t="s">
        <v>46</v>
      </c>
      <c r="F366" s="17"/>
      <c r="G366" s="134">
        <v>44232</v>
      </c>
      <c r="H366" s="135">
        <v>44238</v>
      </c>
      <c r="I366" s="141" t="s">
        <v>0</v>
      </c>
      <c r="J366" s="25"/>
      <c r="K366" s="145"/>
      <c r="L366" s="28"/>
      <c r="M366" s="395">
        <v>44238</v>
      </c>
      <c r="N366" s="158">
        <f t="shared" si="191"/>
        <v>5</v>
      </c>
      <c r="O366" s="27" t="s">
        <v>0</v>
      </c>
      <c r="P366" s="27"/>
      <c r="Q366" s="27"/>
      <c r="R366" s="27"/>
      <c r="S366" s="27"/>
      <c r="T366" s="28"/>
      <c r="U366" s="29"/>
      <c r="V366" s="167">
        <v>0.25</v>
      </c>
      <c r="W366" s="313">
        <v>0.25</v>
      </c>
      <c r="X366" s="313"/>
      <c r="Y366" s="160">
        <f t="shared" si="177"/>
        <v>0.5</v>
      </c>
      <c r="Z366" s="159">
        <f t="shared" si="192"/>
        <v>7.5</v>
      </c>
      <c r="AA366" s="327"/>
      <c r="AB366" s="400">
        <f t="shared" si="201"/>
        <v>-30</v>
      </c>
      <c r="AC366" s="371"/>
      <c r="AD366" s="226" t="str">
        <f t="shared" si="178"/>
        <v/>
      </c>
      <c r="AE366" s="368">
        <f t="shared" si="193"/>
        <v>-22.5</v>
      </c>
      <c r="AF366" s="339"/>
      <c r="AG366" s="338"/>
      <c r="AH366" s="336"/>
      <c r="AI366" s="161">
        <f t="shared" si="194"/>
        <v>0</v>
      </c>
      <c r="AJ366" s="162">
        <f t="shared" si="179"/>
        <v>7.5</v>
      </c>
      <c r="AK366" s="163">
        <f t="shared" si="195"/>
        <v>7.5</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f t="shared" si="180"/>
        <v>5</v>
      </c>
      <c r="AX366" s="165" t="str">
        <f t="shared" si="181"/>
        <v/>
      </c>
      <c r="AY366" s="193">
        <f t="shared" si="182"/>
        <v>5</v>
      </c>
      <c r="AZ366" s="183" t="str">
        <f t="shared" si="183"/>
        <v/>
      </c>
      <c r="BA366" s="173">
        <f t="shared" si="184"/>
        <v>0.25</v>
      </c>
      <c r="BB366" s="174" t="str">
        <f t="shared" si="185"/>
        <v/>
      </c>
      <c r="BC366" s="186">
        <f t="shared" si="208"/>
        <v>0.25</v>
      </c>
      <c r="BD366" s="174" t="str">
        <f t="shared" si="186"/>
        <v/>
      </c>
      <c r="BE366" s="201">
        <f t="shared" si="187"/>
        <v>0.25</v>
      </c>
      <c r="BF366" s="174" t="str">
        <f t="shared" si="188"/>
        <v/>
      </c>
      <c r="BG366" s="186">
        <f t="shared" si="189"/>
        <v>0.25</v>
      </c>
      <c r="BH366" s="175" t="str">
        <f t="shared" si="190"/>
        <v/>
      </c>
      <c r="BI366" s="632"/>
      <c r="BQ366" s="57" t="s">
        <v>2280</v>
      </c>
      <c r="BV366" s="57" t="s">
        <v>2281</v>
      </c>
      <c r="BW366" s="57"/>
      <c r="CC366" s="57" t="s">
        <v>2282</v>
      </c>
    </row>
    <row r="367" spans="1:140" ht="37.5" x14ac:dyDescent="0.3">
      <c r="A367" s="221"/>
      <c r="B367" s="222"/>
      <c r="C367" s="213">
        <v>356</v>
      </c>
      <c r="D367" s="640" t="s">
        <v>3608</v>
      </c>
      <c r="E367" s="16" t="s">
        <v>46</v>
      </c>
      <c r="F367" s="17"/>
      <c r="G367" s="134">
        <v>44232</v>
      </c>
      <c r="H367" s="135">
        <v>44238</v>
      </c>
      <c r="I367" s="141" t="s">
        <v>0</v>
      </c>
      <c r="J367" s="25"/>
      <c r="K367" s="145"/>
      <c r="L367" s="28"/>
      <c r="M367" s="395">
        <v>44238</v>
      </c>
      <c r="N367" s="158">
        <f t="shared" si="191"/>
        <v>5</v>
      </c>
      <c r="O367" s="27" t="s">
        <v>0</v>
      </c>
      <c r="P367" s="27"/>
      <c r="Q367" s="27"/>
      <c r="R367" s="27"/>
      <c r="S367" s="27"/>
      <c r="T367" s="28"/>
      <c r="U367" s="29"/>
      <c r="V367" s="32">
        <v>0.25</v>
      </c>
      <c r="W367" s="318">
        <v>0.25</v>
      </c>
      <c r="X367" s="319"/>
      <c r="Y367" s="160">
        <f t="shared" si="177"/>
        <v>0.5</v>
      </c>
      <c r="Z367" s="159">
        <f t="shared" si="192"/>
        <v>7.5</v>
      </c>
      <c r="AA367" s="327"/>
      <c r="AB367" s="400">
        <f t="shared" si="201"/>
        <v>-30</v>
      </c>
      <c r="AC367" s="371"/>
      <c r="AD367" s="226" t="str">
        <f t="shared" si="178"/>
        <v/>
      </c>
      <c r="AE367" s="368">
        <f t="shared" si="193"/>
        <v>-22.5</v>
      </c>
      <c r="AF367" s="339"/>
      <c r="AG367" s="338"/>
      <c r="AH367" s="336"/>
      <c r="AI367" s="161">
        <f t="shared" si="194"/>
        <v>0</v>
      </c>
      <c r="AJ367" s="162">
        <f t="shared" si="179"/>
        <v>7.5</v>
      </c>
      <c r="AK367" s="163">
        <f t="shared" si="195"/>
        <v>7.5</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f t="shared" si="180"/>
        <v>5</v>
      </c>
      <c r="AX367" s="165" t="str">
        <f t="shared" si="181"/>
        <v/>
      </c>
      <c r="AY367" s="193">
        <f t="shared" si="182"/>
        <v>5</v>
      </c>
      <c r="AZ367" s="183" t="str">
        <f t="shared" si="183"/>
        <v/>
      </c>
      <c r="BA367" s="173">
        <f t="shared" si="184"/>
        <v>0.25</v>
      </c>
      <c r="BB367" s="174" t="str">
        <f t="shared" si="185"/>
        <v/>
      </c>
      <c r="BC367" s="186">
        <f t="shared" si="208"/>
        <v>0.25</v>
      </c>
      <c r="BD367" s="174" t="str">
        <f t="shared" si="186"/>
        <v/>
      </c>
      <c r="BE367" s="201">
        <f t="shared" si="187"/>
        <v>0.25</v>
      </c>
      <c r="BF367" s="174" t="str">
        <f t="shared" si="188"/>
        <v/>
      </c>
      <c r="BG367" s="186">
        <f t="shared" si="189"/>
        <v>0.25</v>
      </c>
      <c r="BH367" s="175" t="str">
        <f t="shared" si="190"/>
        <v/>
      </c>
      <c r="BI367" s="632"/>
      <c r="BQ367" s="57" t="s">
        <v>2283</v>
      </c>
      <c r="BV367" s="57" t="s">
        <v>2284</v>
      </c>
      <c r="BW367" s="57"/>
      <c r="CC367" s="57" t="s">
        <v>2285</v>
      </c>
    </row>
    <row r="368" spans="1:140" ht="37.5" x14ac:dyDescent="0.3">
      <c r="A368" s="221"/>
      <c r="B368" s="222"/>
      <c r="C368" s="214">
        <v>357</v>
      </c>
      <c r="D368" s="640" t="s">
        <v>3609</v>
      </c>
      <c r="E368" s="16" t="s">
        <v>46</v>
      </c>
      <c r="F368" s="17"/>
      <c r="G368" s="134">
        <v>44232</v>
      </c>
      <c r="H368" s="135">
        <v>44238</v>
      </c>
      <c r="I368" s="141" t="s">
        <v>0</v>
      </c>
      <c r="J368" s="25"/>
      <c r="K368" s="145"/>
      <c r="L368" s="28"/>
      <c r="M368" s="395">
        <v>44238</v>
      </c>
      <c r="N368" s="158">
        <f t="shared" si="191"/>
        <v>5</v>
      </c>
      <c r="O368" s="27" t="s">
        <v>0</v>
      </c>
      <c r="P368" s="27"/>
      <c r="Q368" s="27"/>
      <c r="R368" s="27"/>
      <c r="S368" s="27"/>
      <c r="T368" s="28"/>
      <c r="U368" s="29"/>
      <c r="V368" s="32">
        <v>0.25</v>
      </c>
      <c r="W368" s="318">
        <v>0.25</v>
      </c>
      <c r="X368" s="319"/>
      <c r="Y368" s="160">
        <f t="shared" si="177"/>
        <v>0.5</v>
      </c>
      <c r="Z368" s="159">
        <f t="shared" si="192"/>
        <v>7.5</v>
      </c>
      <c r="AA368" s="327"/>
      <c r="AB368" s="400">
        <f t="shared" si="201"/>
        <v>-30</v>
      </c>
      <c r="AC368" s="371"/>
      <c r="AD368" s="226" t="str">
        <f t="shared" si="178"/>
        <v/>
      </c>
      <c r="AE368" s="368">
        <f t="shared" si="193"/>
        <v>-22.5</v>
      </c>
      <c r="AF368" s="339"/>
      <c r="AG368" s="338"/>
      <c r="AH368" s="336"/>
      <c r="AI368" s="161">
        <f t="shared" si="194"/>
        <v>0</v>
      </c>
      <c r="AJ368" s="162">
        <f t="shared" si="179"/>
        <v>7.5</v>
      </c>
      <c r="AK368" s="163">
        <f t="shared" si="195"/>
        <v>7.5</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f t="shared" si="180"/>
        <v>5</v>
      </c>
      <c r="AX368" s="165" t="str">
        <f t="shared" si="181"/>
        <v/>
      </c>
      <c r="AY368" s="193">
        <f t="shared" si="182"/>
        <v>5</v>
      </c>
      <c r="AZ368" s="183" t="str">
        <f t="shared" si="183"/>
        <v/>
      </c>
      <c r="BA368" s="173">
        <f t="shared" si="184"/>
        <v>0.25</v>
      </c>
      <c r="BB368" s="174" t="str">
        <f t="shared" si="185"/>
        <v/>
      </c>
      <c r="BC368" s="186">
        <f t="shared" si="208"/>
        <v>0.25</v>
      </c>
      <c r="BD368" s="174" t="str">
        <f t="shared" si="186"/>
        <v/>
      </c>
      <c r="BE368" s="201">
        <f t="shared" si="187"/>
        <v>0.25</v>
      </c>
      <c r="BF368" s="174" t="str">
        <f t="shared" si="188"/>
        <v/>
      </c>
      <c r="BG368" s="186">
        <f t="shared" si="189"/>
        <v>0.25</v>
      </c>
      <c r="BH368" s="175" t="str">
        <f t="shared" si="190"/>
        <v/>
      </c>
      <c r="BI368" s="632"/>
      <c r="BQ368" s="57" t="s">
        <v>2286</v>
      </c>
      <c r="BV368" s="57" t="s">
        <v>2287</v>
      </c>
      <c r="BW368" s="57"/>
      <c r="CC368" s="57" t="s">
        <v>2288</v>
      </c>
    </row>
    <row r="369" spans="1:81" ht="37.5" x14ac:dyDescent="0.3">
      <c r="A369" s="221"/>
      <c r="B369" s="222"/>
      <c r="C369" s="214">
        <v>358</v>
      </c>
      <c r="D369" s="655" t="s">
        <v>3610</v>
      </c>
      <c r="E369" s="18" t="s">
        <v>46</v>
      </c>
      <c r="F369" s="17"/>
      <c r="G369" s="134">
        <v>44232</v>
      </c>
      <c r="H369" s="135">
        <v>44238</v>
      </c>
      <c r="I369" s="141" t="s">
        <v>0</v>
      </c>
      <c r="J369" s="25"/>
      <c r="K369" s="145"/>
      <c r="L369" s="28"/>
      <c r="M369" s="395">
        <v>44238</v>
      </c>
      <c r="N369" s="158">
        <f t="shared" si="191"/>
        <v>5</v>
      </c>
      <c r="O369" s="27" t="s">
        <v>0</v>
      </c>
      <c r="P369" s="27"/>
      <c r="Q369" s="27"/>
      <c r="R369" s="27"/>
      <c r="S369" s="27"/>
      <c r="T369" s="28"/>
      <c r="U369" s="29"/>
      <c r="V369" s="32">
        <v>0.25</v>
      </c>
      <c r="W369" s="318">
        <v>0.25</v>
      </c>
      <c r="X369" s="319"/>
      <c r="Y369" s="160">
        <f t="shared" si="177"/>
        <v>0.5</v>
      </c>
      <c r="Z369" s="159">
        <f t="shared" si="192"/>
        <v>7.5</v>
      </c>
      <c r="AA369" s="327"/>
      <c r="AB369" s="400">
        <f t="shared" si="201"/>
        <v>-30</v>
      </c>
      <c r="AC369" s="371"/>
      <c r="AD369" s="226" t="str">
        <f t="shared" si="178"/>
        <v/>
      </c>
      <c r="AE369" s="368">
        <f t="shared" si="193"/>
        <v>-22.5</v>
      </c>
      <c r="AF369" s="339"/>
      <c r="AG369" s="338"/>
      <c r="AH369" s="336"/>
      <c r="AI369" s="161">
        <f t="shared" si="194"/>
        <v>0</v>
      </c>
      <c r="AJ369" s="162">
        <f t="shared" si="179"/>
        <v>7.5</v>
      </c>
      <c r="AK369" s="163">
        <f t="shared" si="195"/>
        <v>7.5</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f t="shared" si="180"/>
        <v>5</v>
      </c>
      <c r="AX369" s="165" t="str">
        <f t="shared" si="181"/>
        <v/>
      </c>
      <c r="AY369" s="193">
        <f t="shared" si="182"/>
        <v>5</v>
      </c>
      <c r="AZ369" s="183" t="str">
        <f t="shared" si="183"/>
        <v/>
      </c>
      <c r="BA369" s="173">
        <f t="shared" si="184"/>
        <v>0.25</v>
      </c>
      <c r="BB369" s="174" t="str">
        <f t="shared" si="185"/>
        <v/>
      </c>
      <c r="BC369" s="186">
        <f t="shared" si="208"/>
        <v>0.25</v>
      </c>
      <c r="BD369" s="174" t="str">
        <f t="shared" si="186"/>
        <v/>
      </c>
      <c r="BE369" s="201">
        <f t="shared" si="187"/>
        <v>0.25</v>
      </c>
      <c r="BF369" s="174" t="str">
        <f t="shared" si="188"/>
        <v/>
      </c>
      <c r="BG369" s="186">
        <f t="shared" si="189"/>
        <v>0.25</v>
      </c>
      <c r="BH369" s="175" t="str">
        <f t="shared" si="190"/>
        <v/>
      </c>
      <c r="BI369" s="632"/>
      <c r="BQ369" s="57" t="s">
        <v>2289</v>
      </c>
      <c r="BV369" s="57" t="s">
        <v>2290</v>
      </c>
      <c r="BW369" s="57"/>
      <c r="CC369" s="57" t="s">
        <v>2291</v>
      </c>
    </row>
    <row r="370" spans="1:81" ht="56.25" x14ac:dyDescent="0.3">
      <c r="A370" s="221"/>
      <c r="B370" s="222"/>
      <c r="C370" s="213">
        <v>359</v>
      </c>
      <c r="D370" s="670" t="s">
        <v>3612</v>
      </c>
      <c r="E370" s="16" t="s">
        <v>46</v>
      </c>
      <c r="F370" s="17"/>
      <c r="G370" s="134">
        <v>44235</v>
      </c>
      <c r="H370" s="135">
        <v>44242</v>
      </c>
      <c r="I370" s="141" t="s">
        <v>0</v>
      </c>
      <c r="J370" s="25"/>
      <c r="K370" s="145"/>
      <c r="L370" s="28"/>
      <c r="M370" s="395">
        <v>44242</v>
      </c>
      <c r="N370" s="158">
        <f t="shared" si="191"/>
        <v>6</v>
      </c>
      <c r="O370" s="27"/>
      <c r="P370" s="27"/>
      <c r="Q370" s="27"/>
      <c r="R370" s="27" t="s">
        <v>0</v>
      </c>
      <c r="S370" s="27"/>
      <c r="T370" s="28"/>
      <c r="U370" s="29"/>
      <c r="V370" s="32">
        <v>0.25</v>
      </c>
      <c r="W370" s="318"/>
      <c r="X370" s="319"/>
      <c r="Y370" s="160">
        <f t="shared" si="177"/>
        <v>0.25</v>
      </c>
      <c r="Z370" s="159">
        <f t="shared" si="192"/>
        <v>2.5</v>
      </c>
      <c r="AA370" s="327"/>
      <c r="AB370" s="400">
        <f t="shared" si="201"/>
        <v>-30</v>
      </c>
      <c r="AC370" s="371"/>
      <c r="AD370" s="226" t="str">
        <f t="shared" si="178"/>
        <v/>
      </c>
      <c r="AE370" s="368">
        <f t="shared" si="193"/>
        <v>-27.5</v>
      </c>
      <c r="AF370" s="339"/>
      <c r="AG370" s="338"/>
      <c r="AH370" s="336"/>
      <c r="AI370" s="161">
        <f t="shared" si="194"/>
        <v>0</v>
      </c>
      <c r="AJ370" s="162">
        <f t="shared" si="179"/>
        <v>2.5</v>
      </c>
      <c r="AK370" s="163">
        <f t="shared" si="195"/>
        <v>2.5</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f t="shared" si="180"/>
        <v>6</v>
      </c>
      <c r="AX370" s="165" t="str">
        <f t="shared" si="181"/>
        <v/>
      </c>
      <c r="AY370" s="193">
        <f t="shared" si="182"/>
        <v>6</v>
      </c>
      <c r="AZ370" s="183" t="str">
        <f t="shared" si="183"/>
        <v/>
      </c>
      <c r="BA370" s="173">
        <f t="shared" si="184"/>
        <v>0.25</v>
      </c>
      <c r="BB370" s="174" t="str">
        <f t="shared" si="185"/>
        <v/>
      </c>
      <c r="BC370" s="186">
        <f t="shared" si="208"/>
        <v>0.25</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56.25" x14ac:dyDescent="0.3">
      <c r="A371" s="221"/>
      <c r="B371" s="222"/>
      <c r="C371" s="214">
        <v>360</v>
      </c>
      <c r="D371" s="671" t="s">
        <v>3612</v>
      </c>
      <c r="E371" s="16" t="s">
        <v>3505</v>
      </c>
      <c r="F371" s="17"/>
      <c r="G371" s="134">
        <v>44235</v>
      </c>
      <c r="H371" s="137">
        <v>44242</v>
      </c>
      <c r="I371" s="143" t="s">
        <v>0</v>
      </c>
      <c r="J371" s="80"/>
      <c r="K371" s="147"/>
      <c r="L371" s="30"/>
      <c r="M371" s="395">
        <v>44242</v>
      </c>
      <c r="N371" s="158">
        <f t="shared" si="191"/>
        <v>6</v>
      </c>
      <c r="O371" s="27"/>
      <c r="P371" s="27"/>
      <c r="Q371" s="27"/>
      <c r="R371" s="27" t="s">
        <v>0</v>
      </c>
      <c r="S371" s="27"/>
      <c r="T371" s="28"/>
      <c r="U371" s="29"/>
      <c r="V371" s="32">
        <v>0.25</v>
      </c>
      <c r="W371" s="318"/>
      <c r="X371" s="319"/>
      <c r="Y371" s="160">
        <f t="shared" si="177"/>
        <v>0.25</v>
      </c>
      <c r="Z371" s="159">
        <f t="shared" si="192"/>
        <v>2.5</v>
      </c>
      <c r="AA371" s="327"/>
      <c r="AB371" s="400">
        <f t="shared" si="201"/>
        <v>-30</v>
      </c>
      <c r="AC371" s="371"/>
      <c r="AD371" s="226" t="str">
        <f t="shared" si="178"/>
        <v/>
      </c>
      <c r="AE371" s="368">
        <f t="shared" si="193"/>
        <v>-27.5</v>
      </c>
      <c r="AF371" s="339"/>
      <c r="AG371" s="338"/>
      <c r="AH371" s="336"/>
      <c r="AI371" s="161">
        <f t="shared" si="194"/>
        <v>0</v>
      </c>
      <c r="AJ371" s="162">
        <f t="shared" si="179"/>
        <v>2.5</v>
      </c>
      <c r="AK371" s="163">
        <f t="shared" si="195"/>
        <v>2.5</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f t="shared" si="180"/>
        <v>6</v>
      </c>
      <c r="AX371" s="165" t="str">
        <f t="shared" si="181"/>
        <v/>
      </c>
      <c r="AY371" s="193">
        <f t="shared" si="182"/>
        <v>6</v>
      </c>
      <c r="AZ371" s="183" t="str">
        <f t="shared" si="183"/>
        <v/>
      </c>
      <c r="BA371" s="173">
        <f t="shared" si="184"/>
        <v>0.25</v>
      </c>
      <c r="BB371" s="174" t="str">
        <f t="shared" si="185"/>
        <v/>
      </c>
      <c r="BC371" s="186">
        <f t="shared" si="208"/>
        <v>0.25</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56.25" x14ac:dyDescent="0.3">
      <c r="A372" s="221"/>
      <c r="B372" s="222"/>
      <c r="C372" s="213">
        <v>361</v>
      </c>
      <c r="D372" s="672" t="s">
        <v>3612</v>
      </c>
      <c r="E372" s="16" t="s">
        <v>3541</v>
      </c>
      <c r="F372" s="17"/>
      <c r="G372" s="134">
        <v>44235</v>
      </c>
      <c r="H372" s="135">
        <v>44242</v>
      </c>
      <c r="I372" s="141" t="s">
        <v>0</v>
      </c>
      <c r="J372" s="25"/>
      <c r="K372" s="145"/>
      <c r="L372" s="28"/>
      <c r="M372" s="395">
        <v>44242</v>
      </c>
      <c r="N372" s="158">
        <f t="shared" si="191"/>
        <v>6</v>
      </c>
      <c r="O372" s="27"/>
      <c r="P372" s="27"/>
      <c r="Q372" s="27"/>
      <c r="R372" s="27" t="s">
        <v>0</v>
      </c>
      <c r="S372" s="27"/>
      <c r="T372" s="28"/>
      <c r="U372" s="29"/>
      <c r="V372" s="32">
        <v>0.25</v>
      </c>
      <c r="W372" s="318"/>
      <c r="X372" s="319"/>
      <c r="Y372" s="160">
        <f t="shared" si="177"/>
        <v>0.25</v>
      </c>
      <c r="Z372" s="159">
        <f t="shared" si="192"/>
        <v>2.5</v>
      </c>
      <c r="AA372" s="327"/>
      <c r="AB372" s="400">
        <f t="shared" si="201"/>
        <v>-30</v>
      </c>
      <c r="AC372" s="371"/>
      <c r="AD372" s="226" t="str">
        <f t="shared" si="178"/>
        <v/>
      </c>
      <c r="AE372" s="368">
        <f t="shared" si="193"/>
        <v>-27.5</v>
      </c>
      <c r="AF372" s="339"/>
      <c r="AG372" s="338"/>
      <c r="AH372" s="336"/>
      <c r="AI372" s="161">
        <f t="shared" si="194"/>
        <v>0</v>
      </c>
      <c r="AJ372" s="162">
        <f t="shared" si="179"/>
        <v>2.5</v>
      </c>
      <c r="AK372" s="163">
        <f t="shared" si="195"/>
        <v>2.5</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f t="shared" si="180"/>
        <v>6</v>
      </c>
      <c r="AX372" s="165" t="str">
        <f t="shared" si="181"/>
        <v/>
      </c>
      <c r="AY372" s="193">
        <f t="shared" si="182"/>
        <v>6</v>
      </c>
      <c r="AZ372" s="183" t="str">
        <f t="shared" si="183"/>
        <v/>
      </c>
      <c r="BA372" s="173">
        <f t="shared" si="184"/>
        <v>0.25</v>
      </c>
      <c r="BB372" s="174" t="str">
        <f t="shared" si="185"/>
        <v/>
      </c>
      <c r="BC372" s="186">
        <f t="shared" si="208"/>
        <v>0.25</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56.25" x14ac:dyDescent="0.3">
      <c r="A373" s="221"/>
      <c r="B373" s="222"/>
      <c r="C373" s="214">
        <v>362</v>
      </c>
      <c r="D373" s="655" t="s">
        <v>3613</v>
      </c>
      <c r="E373" s="18" t="s">
        <v>46</v>
      </c>
      <c r="F373" s="17"/>
      <c r="G373" s="134">
        <v>44235</v>
      </c>
      <c r="H373" s="135">
        <v>44242</v>
      </c>
      <c r="I373" s="141" t="s">
        <v>0</v>
      </c>
      <c r="J373" s="25"/>
      <c r="K373" s="145"/>
      <c r="L373" s="28"/>
      <c r="M373" s="395">
        <v>44242</v>
      </c>
      <c r="N373" s="158">
        <f t="shared" si="191"/>
        <v>6</v>
      </c>
      <c r="O373" s="27"/>
      <c r="P373" s="27"/>
      <c r="Q373" s="27"/>
      <c r="R373" s="27" t="s">
        <v>0</v>
      </c>
      <c r="S373" s="27"/>
      <c r="T373" s="28"/>
      <c r="U373" s="29"/>
      <c r="V373" s="32">
        <v>0.25</v>
      </c>
      <c r="W373" s="318"/>
      <c r="X373" s="319"/>
      <c r="Y373" s="160">
        <f t="shared" si="177"/>
        <v>0.25</v>
      </c>
      <c r="Z373" s="159">
        <f t="shared" si="192"/>
        <v>2.5</v>
      </c>
      <c r="AA373" s="327"/>
      <c r="AB373" s="400">
        <f t="shared" si="201"/>
        <v>-30</v>
      </c>
      <c r="AC373" s="371"/>
      <c r="AD373" s="226" t="str">
        <f t="shared" si="178"/>
        <v/>
      </c>
      <c r="AE373" s="368">
        <f t="shared" si="193"/>
        <v>-27.5</v>
      </c>
      <c r="AF373" s="339"/>
      <c r="AG373" s="338"/>
      <c r="AH373" s="336"/>
      <c r="AI373" s="161">
        <f t="shared" si="194"/>
        <v>0</v>
      </c>
      <c r="AJ373" s="162">
        <f t="shared" si="179"/>
        <v>2.5</v>
      </c>
      <c r="AK373" s="163">
        <f t="shared" si="195"/>
        <v>2.5</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f t="shared" si="180"/>
        <v>6</v>
      </c>
      <c r="AX373" s="165" t="str">
        <f t="shared" si="181"/>
        <v/>
      </c>
      <c r="AY373" s="193">
        <f t="shared" si="182"/>
        <v>6</v>
      </c>
      <c r="AZ373" s="183" t="str">
        <f t="shared" si="183"/>
        <v/>
      </c>
      <c r="BA373" s="173">
        <f t="shared" si="184"/>
        <v>0.25</v>
      </c>
      <c r="BB373" s="174" t="str">
        <f t="shared" si="185"/>
        <v/>
      </c>
      <c r="BC373" s="186">
        <f t="shared" si="208"/>
        <v>0.25</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56.25" x14ac:dyDescent="0.3">
      <c r="A374" s="221"/>
      <c r="B374" s="222"/>
      <c r="C374" s="214">
        <v>363</v>
      </c>
      <c r="D374" s="660" t="s">
        <v>3613</v>
      </c>
      <c r="E374" s="16" t="s">
        <v>3505</v>
      </c>
      <c r="F374" s="17"/>
      <c r="G374" s="134">
        <v>44235</v>
      </c>
      <c r="H374" s="135">
        <v>44242</v>
      </c>
      <c r="I374" s="141" t="s">
        <v>0</v>
      </c>
      <c r="J374" s="25"/>
      <c r="K374" s="145"/>
      <c r="L374" s="28"/>
      <c r="M374" s="395">
        <v>44242</v>
      </c>
      <c r="N374" s="158">
        <f t="shared" si="191"/>
        <v>6</v>
      </c>
      <c r="O374" s="27"/>
      <c r="P374" s="27"/>
      <c r="Q374" s="27"/>
      <c r="R374" s="27" t="s">
        <v>0</v>
      </c>
      <c r="S374" s="27"/>
      <c r="T374" s="28"/>
      <c r="U374" s="29"/>
      <c r="V374" s="32">
        <v>0.25</v>
      </c>
      <c r="W374" s="318"/>
      <c r="X374" s="319"/>
      <c r="Y374" s="160">
        <f t="shared" si="177"/>
        <v>0.25</v>
      </c>
      <c r="Z374" s="159">
        <f t="shared" si="192"/>
        <v>2.5</v>
      </c>
      <c r="AA374" s="327"/>
      <c r="AB374" s="400">
        <f t="shared" si="201"/>
        <v>-30</v>
      </c>
      <c r="AC374" s="371"/>
      <c r="AD374" s="226" t="str">
        <f t="shared" si="178"/>
        <v/>
      </c>
      <c r="AE374" s="368">
        <f t="shared" si="193"/>
        <v>-27.5</v>
      </c>
      <c r="AF374" s="339"/>
      <c r="AG374" s="338"/>
      <c r="AH374" s="336"/>
      <c r="AI374" s="161">
        <f t="shared" si="194"/>
        <v>0</v>
      </c>
      <c r="AJ374" s="162">
        <f t="shared" si="179"/>
        <v>2.5</v>
      </c>
      <c r="AK374" s="163">
        <f t="shared" si="195"/>
        <v>2.5</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f t="shared" si="180"/>
        <v>6</v>
      </c>
      <c r="AX374" s="165" t="str">
        <f t="shared" si="181"/>
        <v/>
      </c>
      <c r="AY374" s="193">
        <f t="shared" si="182"/>
        <v>6</v>
      </c>
      <c r="AZ374" s="183" t="str">
        <f t="shared" si="183"/>
        <v/>
      </c>
      <c r="BA374" s="173">
        <f t="shared" si="184"/>
        <v>0.25</v>
      </c>
      <c r="BB374" s="174" t="str">
        <f t="shared" si="185"/>
        <v/>
      </c>
      <c r="BC374" s="186">
        <f t="shared" si="208"/>
        <v>0.25</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56.25" x14ac:dyDescent="0.3">
      <c r="A375" s="221"/>
      <c r="B375" s="222"/>
      <c r="C375" s="213">
        <v>364</v>
      </c>
      <c r="D375" s="661" t="s">
        <v>3613</v>
      </c>
      <c r="E375" s="16" t="s">
        <v>3541</v>
      </c>
      <c r="F375" s="17"/>
      <c r="G375" s="134">
        <v>44235</v>
      </c>
      <c r="H375" s="135">
        <v>44242</v>
      </c>
      <c r="I375" s="141" t="s">
        <v>0</v>
      </c>
      <c r="J375" s="25"/>
      <c r="K375" s="145"/>
      <c r="L375" s="28"/>
      <c r="M375" s="395">
        <v>44242</v>
      </c>
      <c r="N375" s="158">
        <f t="shared" si="191"/>
        <v>6</v>
      </c>
      <c r="O375" s="27"/>
      <c r="P375" s="27"/>
      <c r="Q375" s="27"/>
      <c r="R375" s="27" t="s">
        <v>0</v>
      </c>
      <c r="S375" s="27"/>
      <c r="T375" s="28"/>
      <c r="U375" s="29"/>
      <c r="V375" s="32">
        <v>0.25</v>
      </c>
      <c r="W375" s="318"/>
      <c r="X375" s="319"/>
      <c r="Y375" s="160">
        <f t="shared" si="177"/>
        <v>0.25</v>
      </c>
      <c r="Z375" s="159">
        <f t="shared" si="192"/>
        <v>2.5</v>
      </c>
      <c r="AA375" s="327"/>
      <c r="AB375" s="400">
        <f t="shared" si="201"/>
        <v>-30</v>
      </c>
      <c r="AC375" s="371"/>
      <c r="AD375" s="226" t="str">
        <f t="shared" si="178"/>
        <v/>
      </c>
      <c r="AE375" s="368">
        <f t="shared" si="193"/>
        <v>-27.5</v>
      </c>
      <c r="AF375" s="339"/>
      <c r="AG375" s="338"/>
      <c r="AH375" s="336"/>
      <c r="AI375" s="161">
        <f t="shared" si="194"/>
        <v>0</v>
      </c>
      <c r="AJ375" s="162">
        <f t="shared" si="179"/>
        <v>2.5</v>
      </c>
      <c r="AK375" s="163">
        <f t="shared" si="195"/>
        <v>2.5</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f t="shared" si="180"/>
        <v>6</v>
      </c>
      <c r="AX375" s="165" t="str">
        <f t="shared" si="181"/>
        <v/>
      </c>
      <c r="AY375" s="193">
        <f t="shared" si="182"/>
        <v>6</v>
      </c>
      <c r="AZ375" s="183" t="str">
        <f t="shared" si="183"/>
        <v/>
      </c>
      <c r="BA375" s="173">
        <f t="shared" si="184"/>
        <v>0.25</v>
      </c>
      <c r="BB375" s="174" t="str">
        <f t="shared" si="185"/>
        <v/>
      </c>
      <c r="BC375" s="186">
        <f t="shared" si="208"/>
        <v>0.25</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37.5" x14ac:dyDescent="0.3">
      <c r="A376" s="221"/>
      <c r="B376" s="222"/>
      <c r="C376" s="214">
        <v>365</v>
      </c>
      <c r="D376" s="640" t="s">
        <v>3614</v>
      </c>
      <c r="E376" s="16" t="s">
        <v>46</v>
      </c>
      <c r="F376" s="17"/>
      <c r="G376" s="134">
        <v>44236</v>
      </c>
      <c r="H376" s="135">
        <v>44258</v>
      </c>
      <c r="I376" s="141"/>
      <c r="J376" s="25"/>
      <c r="K376" s="145"/>
      <c r="L376" s="28"/>
      <c r="M376" s="395">
        <v>44258</v>
      </c>
      <c r="N376" s="158">
        <f t="shared" si="191"/>
        <v>17</v>
      </c>
      <c r="O376" s="27" t="s">
        <v>0</v>
      </c>
      <c r="P376" s="27"/>
      <c r="Q376" s="27"/>
      <c r="R376" s="27"/>
      <c r="S376" s="27"/>
      <c r="T376" s="28"/>
      <c r="U376" s="29"/>
      <c r="V376" s="32">
        <v>0.25</v>
      </c>
      <c r="W376" s="318">
        <v>0.25</v>
      </c>
      <c r="X376" s="319"/>
      <c r="Y376" s="160">
        <f t="shared" si="177"/>
        <v>0.5</v>
      </c>
      <c r="Z376" s="159">
        <f t="shared" si="192"/>
        <v>7.5</v>
      </c>
      <c r="AA376" s="327"/>
      <c r="AB376" s="400">
        <f t="shared" si="201"/>
        <v>-30</v>
      </c>
      <c r="AC376" s="371"/>
      <c r="AD376" s="226" t="str">
        <f t="shared" si="178"/>
        <v/>
      </c>
      <c r="AE376" s="368">
        <f t="shared" si="193"/>
        <v>-22.5</v>
      </c>
      <c r="AF376" s="339"/>
      <c r="AG376" s="338"/>
      <c r="AH376" s="336"/>
      <c r="AI376" s="161">
        <f t="shared" si="194"/>
        <v>0</v>
      </c>
      <c r="AJ376" s="162">
        <f t="shared" si="179"/>
        <v>7.5</v>
      </c>
      <c r="AK376" s="163">
        <f t="shared" si="195"/>
        <v>7.5</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f t="shared" si="180"/>
        <v>17</v>
      </c>
      <c r="AX376" s="165" t="str">
        <f t="shared" si="181"/>
        <v/>
      </c>
      <c r="AY376" s="193">
        <f t="shared" si="182"/>
        <v>17</v>
      </c>
      <c r="AZ376" s="183" t="str">
        <f t="shared" si="183"/>
        <v/>
      </c>
      <c r="BA376" s="173">
        <f t="shared" si="184"/>
        <v>0.25</v>
      </c>
      <c r="BB376" s="174" t="str">
        <f t="shared" si="185"/>
        <v/>
      </c>
      <c r="BC376" s="186">
        <f t="shared" si="208"/>
        <v>0.25</v>
      </c>
      <c r="BD376" s="174" t="str">
        <f t="shared" si="186"/>
        <v/>
      </c>
      <c r="BE376" s="201">
        <f t="shared" si="187"/>
        <v>0.25</v>
      </c>
      <c r="BF376" s="174" t="str">
        <f t="shared" si="188"/>
        <v/>
      </c>
      <c r="BG376" s="186">
        <f t="shared" si="189"/>
        <v>0.25</v>
      </c>
      <c r="BH376" s="175" t="str">
        <f t="shared" si="190"/>
        <v/>
      </c>
      <c r="BI376" s="632"/>
      <c r="BQ376" s="57" t="s">
        <v>2307</v>
      </c>
      <c r="BV376" s="57" t="s">
        <v>2308</v>
      </c>
      <c r="BW376" s="57"/>
      <c r="CC376" s="57" t="s">
        <v>2309</v>
      </c>
    </row>
    <row r="377" spans="1:81" ht="18.75" x14ac:dyDescent="0.3">
      <c r="A377" s="221"/>
      <c r="B377" s="222"/>
      <c r="C377" s="213">
        <v>366</v>
      </c>
      <c r="D377" s="655" t="s">
        <v>3615</v>
      </c>
      <c r="E377" s="18" t="s">
        <v>46</v>
      </c>
      <c r="F377" s="17"/>
      <c r="G377" s="134">
        <v>44236</v>
      </c>
      <c r="H377" s="135">
        <v>44258</v>
      </c>
      <c r="I377" s="141"/>
      <c r="J377" s="25"/>
      <c r="K377" s="145"/>
      <c r="L377" s="28"/>
      <c r="M377" s="395">
        <v>44258</v>
      </c>
      <c r="N377" s="158">
        <f t="shared" si="191"/>
        <v>17</v>
      </c>
      <c r="O377" s="27" t="s">
        <v>0</v>
      </c>
      <c r="P377" s="27"/>
      <c r="Q377" s="27"/>
      <c r="R377" s="27"/>
      <c r="S377" s="27"/>
      <c r="T377" s="28"/>
      <c r="U377" s="29"/>
      <c r="V377" s="32">
        <v>0.25</v>
      </c>
      <c r="W377" s="318">
        <v>0.25</v>
      </c>
      <c r="X377" s="319"/>
      <c r="Y377" s="160">
        <f t="shared" si="177"/>
        <v>0.5</v>
      </c>
      <c r="Z377" s="159">
        <f t="shared" si="192"/>
        <v>7.5</v>
      </c>
      <c r="AA377" s="327"/>
      <c r="AB377" s="400">
        <f t="shared" si="201"/>
        <v>-30</v>
      </c>
      <c r="AC377" s="371"/>
      <c r="AD377" s="226" t="str">
        <f t="shared" si="178"/>
        <v/>
      </c>
      <c r="AE377" s="368">
        <f t="shared" si="193"/>
        <v>-22.5</v>
      </c>
      <c r="AF377" s="339"/>
      <c r="AG377" s="338"/>
      <c r="AH377" s="336"/>
      <c r="AI377" s="161">
        <f t="shared" si="194"/>
        <v>0</v>
      </c>
      <c r="AJ377" s="162">
        <f t="shared" si="179"/>
        <v>7.5</v>
      </c>
      <c r="AK377" s="163">
        <f t="shared" si="195"/>
        <v>7.5</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f t="shared" si="180"/>
        <v>17</v>
      </c>
      <c r="AX377" s="165" t="str">
        <f t="shared" si="181"/>
        <v/>
      </c>
      <c r="AY377" s="193">
        <f t="shared" si="182"/>
        <v>17</v>
      </c>
      <c r="AZ377" s="183" t="str">
        <f t="shared" si="183"/>
        <v/>
      </c>
      <c r="BA377" s="173">
        <f t="shared" si="184"/>
        <v>0.25</v>
      </c>
      <c r="BB377" s="174" t="str">
        <f t="shared" si="185"/>
        <v/>
      </c>
      <c r="BC377" s="186">
        <f t="shared" si="208"/>
        <v>0.25</v>
      </c>
      <c r="BD377" s="174" t="str">
        <f t="shared" si="186"/>
        <v/>
      </c>
      <c r="BE377" s="201">
        <f t="shared" si="187"/>
        <v>0.25</v>
      </c>
      <c r="BF377" s="174" t="str">
        <f t="shared" si="188"/>
        <v/>
      </c>
      <c r="BG377" s="186">
        <f t="shared" si="189"/>
        <v>0.25</v>
      </c>
      <c r="BH377" s="175" t="str">
        <f t="shared" si="190"/>
        <v/>
      </c>
      <c r="BI377" s="632"/>
      <c r="BQ377" s="57" t="s">
        <v>2310</v>
      </c>
      <c r="BV377" s="57" t="s">
        <v>2311</v>
      </c>
      <c r="BW377" s="57"/>
      <c r="CC377" s="57" t="s">
        <v>2312</v>
      </c>
    </row>
    <row r="378" spans="1:81" ht="18.75" x14ac:dyDescent="0.3">
      <c r="A378" s="221"/>
      <c r="B378" s="222"/>
      <c r="C378" s="214">
        <v>367</v>
      </c>
      <c r="D378" s="640" t="s">
        <v>3616</v>
      </c>
      <c r="E378" s="16" t="s">
        <v>46</v>
      </c>
      <c r="F378" s="17"/>
      <c r="G378" s="134">
        <v>44236</v>
      </c>
      <c r="H378" s="135">
        <v>44258</v>
      </c>
      <c r="I378" s="141"/>
      <c r="J378" s="25"/>
      <c r="K378" s="145"/>
      <c r="L378" s="28"/>
      <c r="M378" s="395">
        <v>44258</v>
      </c>
      <c r="N378" s="158">
        <f t="shared" si="191"/>
        <v>17</v>
      </c>
      <c r="O378" s="27" t="s">
        <v>0</v>
      </c>
      <c r="P378" s="27"/>
      <c r="Q378" s="27"/>
      <c r="R378" s="27"/>
      <c r="S378" s="27"/>
      <c r="T378" s="28"/>
      <c r="U378" s="29"/>
      <c r="V378" s="32">
        <v>0.25</v>
      </c>
      <c r="W378" s="318">
        <v>0.25</v>
      </c>
      <c r="X378" s="319"/>
      <c r="Y378" s="160">
        <f t="shared" si="177"/>
        <v>0.5</v>
      </c>
      <c r="Z378" s="159">
        <f t="shared" si="192"/>
        <v>7.5</v>
      </c>
      <c r="AA378" s="327"/>
      <c r="AB378" s="400">
        <f t="shared" si="201"/>
        <v>-30</v>
      </c>
      <c r="AC378" s="371"/>
      <c r="AD378" s="226" t="str">
        <f t="shared" si="178"/>
        <v/>
      </c>
      <c r="AE378" s="368">
        <f t="shared" si="193"/>
        <v>-22.5</v>
      </c>
      <c r="AF378" s="339"/>
      <c r="AG378" s="338"/>
      <c r="AH378" s="336"/>
      <c r="AI378" s="161">
        <f t="shared" si="194"/>
        <v>0</v>
      </c>
      <c r="AJ378" s="162">
        <f t="shared" si="179"/>
        <v>7.5</v>
      </c>
      <c r="AK378" s="163">
        <f t="shared" si="195"/>
        <v>7.5</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f t="shared" si="180"/>
        <v>17</v>
      </c>
      <c r="AX378" s="165" t="str">
        <f t="shared" si="181"/>
        <v/>
      </c>
      <c r="AY378" s="193">
        <f t="shared" si="182"/>
        <v>17</v>
      </c>
      <c r="AZ378" s="183" t="str">
        <f t="shared" si="183"/>
        <v/>
      </c>
      <c r="BA378" s="173">
        <f t="shared" si="184"/>
        <v>0.25</v>
      </c>
      <c r="BB378" s="174" t="str">
        <f t="shared" si="185"/>
        <v/>
      </c>
      <c r="BC378" s="186">
        <f t="shared" si="208"/>
        <v>0.25</v>
      </c>
      <c r="BD378" s="174" t="str">
        <f t="shared" si="186"/>
        <v/>
      </c>
      <c r="BE378" s="201">
        <f t="shared" si="187"/>
        <v>0.25</v>
      </c>
      <c r="BF378" s="174" t="str">
        <f t="shared" si="188"/>
        <v/>
      </c>
      <c r="BG378" s="186">
        <f t="shared" si="189"/>
        <v>0.25</v>
      </c>
      <c r="BH378" s="175" t="str">
        <f t="shared" si="190"/>
        <v/>
      </c>
      <c r="BI378" s="632"/>
      <c r="BQ378" s="57" t="s">
        <v>2313</v>
      </c>
      <c r="BV378" s="57" t="s">
        <v>2314</v>
      </c>
      <c r="BW378" s="57"/>
      <c r="CC378" s="57" t="s">
        <v>2315</v>
      </c>
    </row>
    <row r="379" spans="1:81" ht="18.75" x14ac:dyDescent="0.3">
      <c r="A379" s="221"/>
      <c r="B379" s="222"/>
      <c r="C379" s="214">
        <v>368</v>
      </c>
      <c r="D379" s="640" t="s">
        <v>3617</v>
      </c>
      <c r="E379" s="16" t="s">
        <v>46</v>
      </c>
      <c r="F379" s="17"/>
      <c r="G379" s="134">
        <v>44236</v>
      </c>
      <c r="H379" s="135">
        <v>44258</v>
      </c>
      <c r="I379" s="141"/>
      <c r="J379" s="25"/>
      <c r="K379" s="145"/>
      <c r="L379" s="28"/>
      <c r="M379" s="395">
        <v>44258</v>
      </c>
      <c r="N379" s="158">
        <f t="shared" si="191"/>
        <v>17</v>
      </c>
      <c r="O379" s="27" t="s">
        <v>0</v>
      </c>
      <c r="P379" s="27"/>
      <c r="Q379" s="27"/>
      <c r="R379" s="27"/>
      <c r="S379" s="27"/>
      <c r="T379" s="28"/>
      <c r="U379" s="29"/>
      <c r="V379" s="32">
        <v>0.25</v>
      </c>
      <c r="W379" s="318">
        <v>0.25</v>
      </c>
      <c r="X379" s="319"/>
      <c r="Y379" s="160">
        <f t="shared" si="177"/>
        <v>0.5</v>
      </c>
      <c r="Z379" s="159">
        <f t="shared" si="192"/>
        <v>7.5</v>
      </c>
      <c r="AA379" s="327"/>
      <c r="AB379" s="400">
        <f t="shared" si="201"/>
        <v>-30</v>
      </c>
      <c r="AC379" s="371"/>
      <c r="AD379" s="226" t="str">
        <f t="shared" si="178"/>
        <v/>
      </c>
      <c r="AE379" s="368">
        <f t="shared" si="193"/>
        <v>-22.5</v>
      </c>
      <c r="AF379" s="339"/>
      <c r="AG379" s="338"/>
      <c r="AH379" s="336"/>
      <c r="AI379" s="161">
        <f t="shared" si="194"/>
        <v>0</v>
      </c>
      <c r="AJ379" s="162">
        <f t="shared" si="179"/>
        <v>7.5</v>
      </c>
      <c r="AK379" s="163">
        <f t="shared" si="195"/>
        <v>7.5</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f t="shared" si="180"/>
        <v>17</v>
      </c>
      <c r="AX379" s="165" t="str">
        <f t="shared" si="181"/>
        <v/>
      </c>
      <c r="AY379" s="193">
        <f t="shared" si="182"/>
        <v>17</v>
      </c>
      <c r="AZ379" s="183" t="str">
        <f t="shared" si="183"/>
        <v/>
      </c>
      <c r="BA379" s="173">
        <f t="shared" si="184"/>
        <v>0.25</v>
      </c>
      <c r="BB379" s="174" t="str">
        <f t="shared" si="185"/>
        <v/>
      </c>
      <c r="BC379" s="186">
        <f t="shared" si="208"/>
        <v>0.25</v>
      </c>
      <c r="BD379" s="174" t="str">
        <f t="shared" si="186"/>
        <v/>
      </c>
      <c r="BE379" s="201">
        <f t="shared" si="187"/>
        <v>0.25</v>
      </c>
      <c r="BF379" s="174" t="str">
        <f t="shared" si="188"/>
        <v/>
      </c>
      <c r="BG379" s="186">
        <f t="shared" si="189"/>
        <v>0.25</v>
      </c>
      <c r="BH379" s="175" t="str">
        <f t="shared" si="190"/>
        <v/>
      </c>
      <c r="BI379" s="632"/>
      <c r="BQ379" s="57" t="s">
        <v>1565</v>
      </c>
      <c r="BV379" s="57" t="s">
        <v>2316</v>
      </c>
      <c r="BW379" s="57"/>
      <c r="CC379" s="57" t="s">
        <v>2317</v>
      </c>
    </row>
    <row r="380" spans="1:81" ht="18.75" x14ac:dyDescent="0.3">
      <c r="A380" s="221"/>
      <c r="B380" s="222"/>
      <c r="C380" s="213">
        <v>369</v>
      </c>
      <c r="D380" s="640" t="s">
        <v>3618</v>
      </c>
      <c r="E380" s="16" t="s">
        <v>46</v>
      </c>
      <c r="F380" s="17"/>
      <c r="G380" s="134">
        <v>44236</v>
      </c>
      <c r="H380" s="135">
        <v>44258</v>
      </c>
      <c r="I380" s="141"/>
      <c r="J380" s="25"/>
      <c r="K380" s="145"/>
      <c r="L380" s="28"/>
      <c r="M380" s="395">
        <v>44258</v>
      </c>
      <c r="N380" s="158">
        <f t="shared" si="191"/>
        <v>17</v>
      </c>
      <c r="O380" s="27" t="s">
        <v>0</v>
      </c>
      <c r="P380" s="27"/>
      <c r="Q380" s="27"/>
      <c r="R380" s="27"/>
      <c r="S380" s="27"/>
      <c r="T380" s="28"/>
      <c r="U380" s="29"/>
      <c r="V380" s="32">
        <v>0.25</v>
      </c>
      <c r="W380" s="318">
        <v>0.25</v>
      </c>
      <c r="X380" s="319"/>
      <c r="Y380" s="160">
        <f t="shared" si="177"/>
        <v>0.5</v>
      </c>
      <c r="Z380" s="159">
        <f t="shared" si="192"/>
        <v>7.5</v>
      </c>
      <c r="AA380" s="327"/>
      <c r="AB380" s="400">
        <f t="shared" si="201"/>
        <v>-30</v>
      </c>
      <c r="AC380" s="371"/>
      <c r="AD380" s="226" t="str">
        <f t="shared" si="178"/>
        <v/>
      </c>
      <c r="AE380" s="368">
        <f t="shared" si="193"/>
        <v>-22.5</v>
      </c>
      <c r="AF380" s="339"/>
      <c r="AG380" s="338"/>
      <c r="AH380" s="336"/>
      <c r="AI380" s="161">
        <f t="shared" si="194"/>
        <v>0</v>
      </c>
      <c r="AJ380" s="162">
        <f t="shared" si="179"/>
        <v>7.5</v>
      </c>
      <c r="AK380" s="163">
        <f t="shared" si="195"/>
        <v>7.5</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f t="shared" si="180"/>
        <v>17</v>
      </c>
      <c r="AX380" s="165" t="str">
        <f t="shared" si="181"/>
        <v/>
      </c>
      <c r="AY380" s="193">
        <f t="shared" si="182"/>
        <v>17</v>
      </c>
      <c r="AZ380" s="183" t="str">
        <f t="shared" si="183"/>
        <v/>
      </c>
      <c r="BA380" s="173">
        <f t="shared" si="184"/>
        <v>0.25</v>
      </c>
      <c r="BB380" s="174" t="str">
        <f t="shared" si="185"/>
        <v/>
      </c>
      <c r="BC380" s="186">
        <f t="shared" si="208"/>
        <v>0.25</v>
      </c>
      <c r="BD380" s="174" t="str">
        <f t="shared" si="186"/>
        <v/>
      </c>
      <c r="BE380" s="201">
        <f t="shared" si="187"/>
        <v>0.25</v>
      </c>
      <c r="BF380" s="174" t="str">
        <f t="shared" si="188"/>
        <v/>
      </c>
      <c r="BG380" s="186">
        <f t="shared" si="189"/>
        <v>0.25</v>
      </c>
      <c r="BH380" s="175" t="str">
        <f t="shared" si="190"/>
        <v/>
      </c>
      <c r="BI380" s="632"/>
      <c r="BQ380" s="57" t="s">
        <v>2318</v>
      </c>
      <c r="BV380" s="57" t="s">
        <v>2319</v>
      </c>
      <c r="BW380" s="57"/>
      <c r="CC380" s="57" t="s">
        <v>2320</v>
      </c>
    </row>
    <row r="381" spans="1:81" ht="18.75" x14ac:dyDescent="0.3">
      <c r="A381" s="221"/>
      <c r="B381" s="222"/>
      <c r="C381" s="214">
        <v>370</v>
      </c>
      <c r="D381" s="655" t="s">
        <v>3619</v>
      </c>
      <c r="E381" s="18" t="s">
        <v>46</v>
      </c>
      <c r="F381" s="17"/>
      <c r="G381" s="134">
        <v>44236</v>
      </c>
      <c r="H381" s="135">
        <v>44258</v>
      </c>
      <c r="I381" s="141"/>
      <c r="J381" s="25"/>
      <c r="K381" s="145"/>
      <c r="L381" s="28"/>
      <c r="M381" s="395">
        <v>44258</v>
      </c>
      <c r="N381" s="158">
        <f t="shared" si="191"/>
        <v>17</v>
      </c>
      <c r="O381" s="27" t="s">
        <v>0</v>
      </c>
      <c r="P381" s="27"/>
      <c r="Q381" s="27"/>
      <c r="R381" s="27"/>
      <c r="S381" s="27"/>
      <c r="T381" s="28"/>
      <c r="U381" s="29"/>
      <c r="V381" s="32">
        <v>0.25</v>
      </c>
      <c r="W381" s="318">
        <v>0.25</v>
      </c>
      <c r="X381" s="319"/>
      <c r="Y381" s="160">
        <f t="shared" si="177"/>
        <v>0.5</v>
      </c>
      <c r="Z381" s="159">
        <f t="shared" si="192"/>
        <v>7.5</v>
      </c>
      <c r="AA381" s="327"/>
      <c r="AB381" s="400">
        <f t="shared" si="201"/>
        <v>-30</v>
      </c>
      <c r="AC381" s="371"/>
      <c r="AD381" s="226" t="str">
        <f t="shared" si="178"/>
        <v/>
      </c>
      <c r="AE381" s="368">
        <f t="shared" si="193"/>
        <v>-22.5</v>
      </c>
      <c r="AF381" s="339"/>
      <c r="AG381" s="338"/>
      <c r="AH381" s="336"/>
      <c r="AI381" s="161">
        <f t="shared" si="194"/>
        <v>0</v>
      </c>
      <c r="AJ381" s="162">
        <f t="shared" si="179"/>
        <v>7.5</v>
      </c>
      <c r="AK381" s="163">
        <f t="shared" si="195"/>
        <v>7.5</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f t="shared" si="180"/>
        <v>17</v>
      </c>
      <c r="AX381" s="165" t="str">
        <f t="shared" si="181"/>
        <v/>
      </c>
      <c r="AY381" s="193">
        <f t="shared" si="182"/>
        <v>17</v>
      </c>
      <c r="AZ381" s="183" t="str">
        <f t="shared" si="183"/>
        <v/>
      </c>
      <c r="BA381" s="173">
        <f t="shared" si="184"/>
        <v>0.25</v>
      </c>
      <c r="BB381" s="174" t="str">
        <f t="shared" si="185"/>
        <v/>
      </c>
      <c r="BC381" s="186">
        <f t="shared" si="208"/>
        <v>0.25</v>
      </c>
      <c r="BD381" s="174" t="str">
        <f t="shared" si="186"/>
        <v/>
      </c>
      <c r="BE381" s="201">
        <f t="shared" si="187"/>
        <v>0.25</v>
      </c>
      <c r="BF381" s="174" t="str">
        <f t="shared" si="188"/>
        <v/>
      </c>
      <c r="BG381" s="186">
        <f t="shared" si="189"/>
        <v>0.25</v>
      </c>
      <c r="BH381" s="175" t="str">
        <f t="shared" si="190"/>
        <v/>
      </c>
      <c r="BI381" s="632"/>
      <c r="BQ381" s="57" t="s">
        <v>2321</v>
      </c>
      <c r="BV381" s="57" t="s">
        <v>2322</v>
      </c>
      <c r="BW381" s="57"/>
      <c r="CC381" s="57" t="s">
        <v>2323</v>
      </c>
    </row>
    <row r="382" spans="1:81" ht="18.75" x14ac:dyDescent="0.3">
      <c r="A382" s="221"/>
      <c r="B382" s="222"/>
      <c r="C382" s="213">
        <v>371</v>
      </c>
      <c r="D382" s="640" t="s">
        <v>3620</v>
      </c>
      <c r="E382" s="16" t="s">
        <v>46</v>
      </c>
      <c r="F382" s="17"/>
      <c r="G382" s="134">
        <v>44236</v>
      </c>
      <c r="H382" s="135">
        <v>44258</v>
      </c>
      <c r="I382" s="141"/>
      <c r="J382" s="25"/>
      <c r="K382" s="145"/>
      <c r="L382" s="28"/>
      <c r="M382" s="395">
        <v>44258</v>
      </c>
      <c r="N382" s="158">
        <f t="shared" si="191"/>
        <v>17</v>
      </c>
      <c r="O382" s="27" t="s">
        <v>0</v>
      </c>
      <c r="P382" s="27"/>
      <c r="Q382" s="27"/>
      <c r="R382" s="27"/>
      <c r="S382" s="27"/>
      <c r="T382" s="28"/>
      <c r="U382" s="29"/>
      <c r="V382" s="32">
        <v>0.25</v>
      </c>
      <c r="W382" s="318">
        <v>0.25</v>
      </c>
      <c r="X382" s="319"/>
      <c r="Y382" s="160">
        <f t="shared" si="177"/>
        <v>0.5</v>
      </c>
      <c r="Z382" s="159">
        <f t="shared" si="192"/>
        <v>7.5</v>
      </c>
      <c r="AA382" s="327"/>
      <c r="AB382" s="400">
        <f t="shared" si="201"/>
        <v>-30</v>
      </c>
      <c r="AC382" s="371"/>
      <c r="AD382" s="226" t="str">
        <f t="shared" si="178"/>
        <v/>
      </c>
      <c r="AE382" s="368">
        <f t="shared" si="193"/>
        <v>-22.5</v>
      </c>
      <c r="AF382" s="339"/>
      <c r="AG382" s="338"/>
      <c r="AH382" s="336"/>
      <c r="AI382" s="161">
        <f t="shared" si="194"/>
        <v>0</v>
      </c>
      <c r="AJ382" s="162">
        <f t="shared" si="179"/>
        <v>7.5</v>
      </c>
      <c r="AK382" s="163">
        <f t="shared" si="195"/>
        <v>7.5</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f t="shared" si="180"/>
        <v>17</v>
      </c>
      <c r="AX382" s="165" t="str">
        <f t="shared" si="181"/>
        <v/>
      </c>
      <c r="AY382" s="193">
        <f t="shared" si="182"/>
        <v>17</v>
      </c>
      <c r="AZ382" s="183" t="str">
        <f t="shared" si="183"/>
        <v/>
      </c>
      <c r="BA382" s="173">
        <f t="shared" si="184"/>
        <v>0.25</v>
      </c>
      <c r="BB382" s="174" t="str">
        <f t="shared" si="185"/>
        <v/>
      </c>
      <c r="BC382" s="186">
        <f t="shared" si="208"/>
        <v>0.25</v>
      </c>
      <c r="BD382" s="174" t="str">
        <f t="shared" si="186"/>
        <v/>
      </c>
      <c r="BE382" s="201">
        <f t="shared" si="187"/>
        <v>0.25</v>
      </c>
      <c r="BF382" s="174" t="str">
        <f t="shared" si="188"/>
        <v/>
      </c>
      <c r="BG382" s="186">
        <f t="shared" si="189"/>
        <v>0.25</v>
      </c>
      <c r="BH382" s="175" t="str">
        <f t="shared" si="190"/>
        <v/>
      </c>
      <c r="BI382" s="632"/>
      <c r="BQ382" s="57" t="s">
        <v>2324</v>
      </c>
      <c r="BV382" s="57" t="s">
        <v>2325</v>
      </c>
      <c r="BW382" s="57"/>
      <c r="CC382" s="57" t="s">
        <v>2326</v>
      </c>
    </row>
    <row r="383" spans="1:81" ht="18.75" x14ac:dyDescent="0.3">
      <c r="A383" s="221"/>
      <c r="B383" s="222"/>
      <c r="C383" s="214">
        <v>372</v>
      </c>
      <c r="D383" s="640" t="s">
        <v>3621</v>
      </c>
      <c r="E383" s="16" t="s">
        <v>46</v>
      </c>
      <c r="F383" s="17"/>
      <c r="G383" s="134">
        <v>44236</v>
      </c>
      <c r="H383" s="135">
        <v>44258</v>
      </c>
      <c r="I383" s="141"/>
      <c r="J383" s="25"/>
      <c r="K383" s="145"/>
      <c r="L383" s="28"/>
      <c r="M383" s="395">
        <v>44258</v>
      </c>
      <c r="N383" s="158">
        <f t="shared" si="191"/>
        <v>17</v>
      </c>
      <c r="O383" s="27" t="s">
        <v>0</v>
      </c>
      <c r="P383" s="27"/>
      <c r="Q383" s="27"/>
      <c r="R383" s="27"/>
      <c r="S383" s="27"/>
      <c r="T383" s="28"/>
      <c r="U383" s="29"/>
      <c r="V383" s="32">
        <v>0.25</v>
      </c>
      <c r="W383" s="318">
        <v>0.25</v>
      </c>
      <c r="X383" s="319"/>
      <c r="Y383" s="160">
        <f t="shared" si="177"/>
        <v>0.5</v>
      </c>
      <c r="Z383" s="159">
        <f t="shared" si="192"/>
        <v>7.5</v>
      </c>
      <c r="AA383" s="327"/>
      <c r="AB383" s="400">
        <f t="shared" si="201"/>
        <v>-30</v>
      </c>
      <c r="AC383" s="371"/>
      <c r="AD383" s="226" t="str">
        <f t="shared" si="178"/>
        <v/>
      </c>
      <c r="AE383" s="368">
        <f t="shared" si="193"/>
        <v>-22.5</v>
      </c>
      <c r="AF383" s="339"/>
      <c r="AG383" s="338"/>
      <c r="AH383" s="336"/>
      <c r="AI383" s="161">
        <f t="shared" si="194"/>
        <v>0</v>
      </c>
      <c r="AJ383" s="162">
        <f t="shared" si="179"/>
        <v>7.5</v>
      </c>
      <c r="AK383" s="163">
        <f t="shared" si="195"/>
        <v>7.5</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f t="shared" si="180"/>
        <v>17</v>
      </c>
      <c r="AX383" s="165" t="str">
        <f t="shared" si="181"/>
        <v/>
      </c>
      <c r="AY383" s="193">
        <f t="shared" si="182"/>
        <v>17</v>
      </c>
      <c r="AZ383" s="183" t="str">
        <f t="shared" si="183"/>
        <v/>
      </c>
      <c r="BA383" s="173">
        <f t="shared" si="184"/>
        <v>0.25</v>
      </c>
      <c r="BB383" s="174" t="str">
        <f t="shared" si="185"/>
        <v/>
      </c>
      <c r="BC383" s="186">
        <f t="shared" si="208"/>
        <v>0.25</v>
      </c>
      <c r="BD383" s="174" t="str">
        <f t="shared" si="186"/>
        <v/>
      </c>
      <c r="BE383" s="201">
        <f t="shared" si="187"/>
        <v>0.25</v>
      </c>
      <c r="BF383" s="174" t="str">
        <f t="shared" si="188"/>
        <v/>
      </c>
      <c r="BG383" s="186">
        <f t="shared" si="189"/>
        <v>0.25</v>
      </c>
      <c r="BH383" s="175" t="str">
        <f t="shared" si="190"/>
        <v/>
      </c>
      <c r="BI383" s="632"/>
      <c r="BQ383" s="57" t="s">
        <v>2327</v>
      </c>
      <c r="BV383" s="57" t="s">
        <v>2328</v>
      </c>
      <c r="BW383" s="57"/>
      <c r="CC383" s="57" t="s">
        <v>2329</v>
      </c>
    </row>
    <row r="384" spans="1:81" ht="18.75" x14ac:dyDescent="0.3">
      <c r="A384" s="221"/>
      <c r="B384" s="222"/>
      <c r="C384" s="214">
        <v>373</v>
      </c>
      <c r="D384" s="640" t="s">
        <v>3622</v>
      </c>
      <c r="E384" s="16" t="s">
        <v>46</v>
      </c>
      <c r="F384" s="17"/>
      <c r="G384" s="134">
        <v>44236</v>
      </c>
      <c r="H384" s="135">
        <v>44258</v>
      </c>
      <c r="I384" s="141"/>
      <c r="J384" s="25"/>
      <c r="K384" s="145"/>
      <c r="L384" s="28"/>
      <c r="M384" s="395">
        <v>44258</v>
      </c>
      <c r="N384" s="158">
        <f t="shared" si="191"/>
        <v>17</v>
      </c>
      <c r="O384" s="27" t="s">
        <v>0</v>
      </c>
      <c r="P384" s="27"/>
      <c r="Q384" s="27"/>
      <c r="R384" s="27"/>
      <c r="S384" s="27"/>
      <c r="T384" s="28"/>
      <c r="U384" s="29"/>
      <c r="V384" s="32">
        <v>0.25</v>
      </c>
      <c r="W384" s="318">
        <v>0.25</v>
      </c>
      <c r="X384" s="319"/>
      <c r="Y384" s="160">
        <f t="shared" si="177"/>
        <v>0.5</v>
      </c>
      <c r="Z384" s="159">
        <f t="shared" si="192"/>
        <v>7.5</v>
      </c>
      <c r="AA384" s="327"/>
      <c r="AB384" s="400">
        <f t="shared" si="201"/>
        <v>-30</v>
      </c>
      <c r="AC384" s="371"/>
      <c r="AD384" s="226" t="str">
        <f t="shared" si="178"/>
        <v/>
      </c>
      <c r="AE384" s="368">
        <f t="shared" si="193"/>
        <v>-22.5</v>
      </c>
      <c r="AF384" s="339"/>
      <c r="AG384" s="338"/>
      <c r="AH384" s="336"/>
      <c r="AI384" s="161">
        <f t="shared" si="194"/>
        <v>0</v>
      </c>
      <c r="AJ384" s="162">
        <f t="shared" si="179"/>
        <v>7.5</v>
      </c>
      <c r="AK384" s="163">
        <f t="shared" si="195"/>
        <v>7.5</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f t="shared" si="180"/>
        <v>17</v>
      </c>
      <c r="AX384" s="165" t="str">
        <f t="shared" si="181"/>
        <v/>
      </c>
      <c r="AY384" s="193">
        <f t="shared" si="182"/>
        <v>17</v>
      </c>
      <c r="AZ384" s="183" t="str">
        <f t="shared" si="183"/>
        <v/>
      </c>
      <c r="BA384" s="173">
        <f t="shared" si="184"/>
        <v>0.25</v>
      </c>
      <c r="BB384" s="174" t="str">
        <f t="shared" si="185"/>
        <v/>
      </c>
      <c r="BC384" s="186">
        <f t="shared" si="208"/>
        <v>0.25</v>
      </c>
      <c r="BD384" s="174" t="str">
        <f t="shared" si="186"/>
        <v/>
      </c>
      <c r="BE384" s="201">
        <f t="shared" si="187"/>
        <v>0.25</v>
      </c>
      <c r="BF384" s="174" t="str">
        <f t="shared" si="188"/>
        <v/>
      </c>
      <c r="BG384" s="186">
        <f t="shared" si="189"/>
        <v>0.25</v>
      </c>
      <c r="BH384" s="175" t="str">
        <f t="shared" si="190"/>
        <v/>
      </c>
      <c r="BI384" s="632"/>
      <c r="BQ384" s="57" t="s">
        <v>2330</v>
      </c>
      <c r="BV384" s="57" t="s">
        <v>2331</v>
      </c>
      <c r="BW384" s="57"/>
      <c r="CC384" s="57" t="s">
        <v>2332</v>
      </c>
    </row>
    <row r="385" spans="1:81" ht="18.75" x14ac:dyDescent="0.3">
      <c r="A385" s="221"/>
      <c r="B385" s="222"/>
      <c r="C385" s="213">
        <v>374</v>
      </c>
      <c r="D385" s="655" t="s">
        <v>3623</v>
      </c>
      <c r="E385" s="18" t="s">
        <v>46</v>
      </c>
      <c r="F385" s="17"/>
      <c r="G385" s="134">
        <v>44236</v>
      </c>
      <c r="H385" s="135">
        <v>44258</v>
      </c>
      <c r="I385" s="141"/>
      <c r="J385" s="25"/>
      <c r="K385" s="145"/>
      <c r="L385" s="28"/>
      <c r="M385" s="395">
        <v>44258</v>
      </c>
      <c r="N385" s="158">
        <f t="shared" si="191"/>
        <v>17</v>
      </c>
      <c r="O385" s="27" t="s">
        <v>0</v>
      </c>
      <c r="P385" s="27"/>
      <c r="Q385" s="27"/>
      <c r="R385" s="27"/>
      <c r="S385" s="27"/>
      <c r="T385" s="28"/>
      <c r="U385" s="29"/>
      <c r="V385" s="32">
        <v>0.25</v>
      </c>
      <c r="W385" s="318">
        <v>0.25</v>
      </c>
      <c r="X385" s="319"/>
      <c r="Y385" s="160">
        <f t="shared" si="177"/>
        <v>0.5</v>
      </c>
      <c r="Z385" s="159">
        <f t="shared" si="192"/>
        <v>7.5</v>
      </c>
      <c r="AA385" s="327"/>
      <c r="AB385" s="400">
        <f t="shared" si="201"/>
        <v>-30</v>
      </c>
      <c r="AC385" s="371"/>
      <c r="AD385" s="226" t="str">
        <f t="shared" si="178"/>
        <v/>
      </c>
      <c r="AE385" s="368">
        <f t="shared" si="193"/>
        <v>-22.5</v>
      </c>
      <c r="AF385" s="339"/>
      <c r="AG385" s="338"/>
      <c r="AH385" s="336"/>
      <c r="AI385" s="161">
        <f t="shared" si="194"/>
        <v>0</v>
      </c>
      <c r="AJ385" s="162">
        <f t="shared" si="179"/>
        <v>7.5</v>
      </c>
      <c r="AK385" s="163">
        <f t="shared" si="195"/>
        <v>7.5</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f t="shared" si="180"/>
        <v>17</v>
      </c>
      <c r="AX385" s="165" t="str">
        <f t="shared" si="181"/>
        <v/>
      </c>
      <c r="AY385" s="193">
        <f t="shared" si="182"/>
        <v>17</v>
      </c>
      <c r="AZ385" s="183" t="str">
        <f t="shared" si="183"/>
        <v/>
      </c>
      <c r="BA385" s="173">
        <f t="shared" si="184"/>
        <v>0.25</v>
      </c>
      <c r="BB385" s="174" t="str">
        <f t="shared" si="185"/>
        <v/>
      </c>
      <c r="BC385" s="186">
        <f t="shared" si="208"/>
        <v>0.25</v>
      </c>
      <c r="BD385" s="174" t="str">
        <f t="shared" si="186"/>
        <v/>
      </c>
      <c r="BE385" s="201">
        <f t="shared" si="187"/>
        <v>0.25</v>
      </c>
      <c r="BF385" s="174" t="str">
        <f t="shared" si="188"/>
        <v/>
      </c>
      <c r="BG385" s="186">
        <f t="shared" si="189"/>
        <v>0.25</v>
      </c>
      <c r="BH385" s="175" t="str">
        <f t="shared" si="190"/>
        <v/>
      </c>
      <c r="BI385" s="632"/>
      <c r="BQ385" s="57" t="s">
        <v>2333</v>
      </c>
      <c r="BV385" s="57" t="s">
        <v>2334</v>
      </c>
      <c r="BW385" s="57"/>
      <c r="CC385" s="57" t="s">
        <v>2335</v>
      </c>
    </row>
    <row r="386" spans="1:81" ht="18.75" x14ac:dyDescent="0.3">
      <c r="A386" s="221"/>
      <c r="B386" s="222"/>
      <c r="C386" s="214">
        <v>375</v>
      </c>
      <c r="D386" s="640" t="s">
        <v>3624</v>
      </c>
      <c r="E386" s="16" t="s">
        <v>46</v>
      </c>
      <c r="F386" s="17"/>
      <c r="G386" s="134">
        <v>44236</v>
      </c>
      <c r="H386" s="135">
        <v>44258</v>
      </c>
      <c r="I386" s="141"/>
      <c r="J386" s="25"/>
      <c r="K386" s="145"/>
      <c r="L386" s="28"/>
      <c r="M386" s="395">
        <v>44258</v>
      </c>
      <c r="N386" s="158">
        <f t="shared" si="191"/>
        <v>17</v>
      </c>
      <c r="O386" s="27" t="s">
        <v>0</v>
      </c>
      <c r="P386" s="27"/>
      <c r="Q386" s="27"/>
      <c r="R386" s="27"/>
      <c r="S386" s="27"/>
      <c r="T386" s="28"/>
      <c r="U386" s="29"/>
      <c r="V386" s="32">
        <v>0.25</v>
      </c>
      <c r="W386" s="318">
        <v>0.25</v>
      </c>
      <c r="X386" s="319"/>
      <c r="Y386" s="160">
        <f t="shared" si="177"/>
        <v>0.5</v>
      </c>
      <c r="Z386" s="159">
        <f t="shared" si="192"/>
        <v>7.5</v>
      </c>
      <c r="AA386" s="327"/>
      <c r="AB386" s="400">
        <f t="shared" si="201"/>
        <v>-30</v>
      </c>
      <c r="AC386" s="371"/>
      <c r="AD386" s="226" t="str">
        <f t="shared" si="178"/>
        <v/>
      </c>
      <c r="AE386" s="368">
        <f t="shared" si="193"/>
        <v>-22.5</v>
      </c>
      <c r="AF386" s="339"/>
      <c r="AG386" s="338"/>
      <c r="AH386" s="336"/>
      <c r="AI386" s="161">
        <f t="shared" si="194"/>
        <v>0</v>
      </c>
      <c r="AJ386" s="162">
        <f t="shared" si="179"/>
        <v>7.5</v>
      </c>
      <c r="AK386" s="163">
        <f t="shared" si="195"/>
        <v>7.5</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f t="shared" si="180"/>
        <v>17</v>
      </c>
      <c r="AX386" s="165" t="str">
        <f t="shared" si="181"/>
        <v/>
      </c>
      <c r="AY386" s="193">
        <f t="shared" si="182"/>
        <v>17</v>
      </c>
      <c r="AZ386" s="183" t="str">
        <f t="shared" si="183"/>
        <v/>
      </c>
      <c r="BA386" s="173">
        <f t="shared" si="184"/>
        <v>0.25</v>
      </c>
      <c r="BB386" s="174" t="str">
        <f t="shared" si="185"/>
        <v/>
      </c>
      <c r="BC386" s="186">
        <f t="shared" si="208"/>
        <v>0.25</v>
      </c>
      <c r="BD386" s="174" t="str">
        <f t="shared" si="186"/>
        <v/>
      </c>
      <c r="BE386" s="201">
        <f t="shared" si="187"/>
        <v>0.25</v>
      </c>
      <c r="BF386" s="174" t="str">
        <f t="shared" si="188"/>
        <v/>
      </c>
      <c r="BG386" s="186">
        <f t="shared" si="189"/>
        <v>0.25</v>
      </c>
      <c r="BH386" s="175" t="str">
        <f t="shared" si="190"/>
        <v/>
      </c>
      <c r="BI386" s="632"/>
      <c r="BQ386" s="57" t="s">
        <v>2336</v>
      </c>
      <c r="BV386" s="57" t="s">
        <v>2337</v>
      </c>
      <c r="BW386" s="57"/>
      <c r="CC386" s="57" t="s">
        <v>2338</v>
      </c>
    </row>
    <row r="387" spans="1:81" ht="37.5" x14ac:dyDescent="0.3">
      <c r="A387" s="221"/>
      <c r="B387" s="222"/>
      <c r="C387" s="213">
        <v>376</v>
      </c>
      <c r="D387" s="640" t="s">
        <v>3625</v>
      </c>
      <c r="E387" s="16" t="s">
        <v>46</v>
      </c>
      <c r="F387" s="17"/>
      <c r="G387" s="134">
        <v>44236</v>
      </c>
      <c r="H387" s="135">
        <v>44258</v>
      </c>
      <c r="I387" s="141"/>
      <c r="J387" s="25"/>
      <c r="K387" s="145"/>
      <c r="L387" s="28"/>
      <c r="M387" s="395">
        <v>44258</v>
      </c>
      <c r="N387" s="158">
        <f t="shared" si="191"/>
        <v>17</v>
      </c>
      <c r="O387" s="27" t="s">
        <v>0</v>
      </c>
      <c r="P387" s="27"/>
      <c r="Q387" s="27"/>
      <c r="R387" s="27"/>
      <c r="S387" s="27"/>
      <c r="T387" s="28"/>
      <c r="U387" s="29"/>
      <c r="V387" s="32">
        <v>0.25</v>
      </c>
      <c r="W387" s="318">
        <v>0.25</v>
      </c>
      <c r="X387" s="319"/>
      <c r="Y387" s="160">
        <f t="shared" si="177"/>
        <v>0.5</v>
      </c>
      <c r="Z387" s="159">
        <f t="shared" si="192"/>
        <v>7.5</v>
      </c>
      <c r="AA387" s="327"/>
      <c r="AB387" s="400">
        <f t="shared" si="201"/>
        <v>-30</v>
      </c>
      <c r="AC387" s="371"/>
      <c r="AD387" s="226" t="str">
        <f t="shared" si="178"/>
        <v/>
      </c>
      <c r="AE387" s="368">
        <f t="shared" si="193"/>
        <v>-22.5</v>
      </c>
      <c r="AF387" s="339"/>
      <c r="AG387" s="338"/>
      <c r="AH387" s="336"/>
      <c r="AI387" s="161">
        <f t="shared" si="194"/>
        <v>0</v>
      </c>
      <c r="AJ387" s="162">
        <f t="shared" si="179"/>
        <v>7.5</v>
      </c>
      <c r="AK387" s="163">
        <f t="shared" si="195"/>
        <v>7.5</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f t="shared" si="180"/>
        <v>17</v>
      </c>
      <c r="AX387" s="165" t="str">
        <f t="shared" si="181"/>
        <v/>
      </c>
      <c r="AY387" s="193">
        <f t="shared" si="182"/>
        <v>17</v>
      </c>
      <c r="AZ387" s="183" t="str">
        <f t="shared" si="183"/>
        <v/>
      </c>
      <c r="BA387" s="173">
        <f t="shared" si="184"/>
        <v>0.25</v>
      </c>
      <c r="BB387" s="174" t="str">
        <f t="shared" si="185"/>
        <v/>
      </c>
      <c r="BC387" s="186">
        <f t="shared" si="208"/>
        <v>0.25</v>
      </c>
      <c r="BD387" s="174" t="str">
        <f t="shared" si="186"/>
        <v/>
      </c>
      <c r="BE387" s="201">
        <f t="shared" si="187"/>
        <v>0.25</v>
      </c>
      <c r="BF387" s="174" t="str">
        <f t="shared" si="188"/>
        <v/>
      </c>
      <c r="BG387" s="186">
        <f t="shared" si="189"/>
        <v>0.25</v>
      </c>
      <c r="BH387" s="175" t="str">
        <f t="shared" si="190"/>
        <v/>
      </c>
      <c r="BI387" s="632"/>
      <c r="BQ387" s="57" t="s">
        <v>2339</v>
      </c>
      <c r="BV387" s="57" t="s">
        <v>2340</v>
      </c>
      <c r="BW387" s="57"/>
      <c r="CC387" s="57" t="s">
        <v>2341</v>
      </c>
    </row>
    <row r="388" spans="1:81" ht="56.25" x14ac:dyDescent="0.3">
      <c r="A388" s="221"/>
      <c r="B388" s="222"/>
      <c r="C388" s="214">
        <v>377</v>
      </c>
      <c r="D388" s="640" t="s">
        <v>3626</v>
      </c>
      <c r="E388" s="16" t="s">
        <v>46</v>
      </c>
      <c r="F388" s="17"/>
      <c r="G388" s="134">
        <v>44236</v>
      </c>
      <c r="H388" s="135">
        <v>44323</v>
      </c>
      <c r="I388" s="141"/>
      <c r="J388" s="25"/>
      <c r="K388" s="145" t="s">
        <v>0</v>
      </c>
      <c r="L388" s="28"/>
      <c r="M388" s="395">
        <v>44323</v>
      </c>
      <c r="N388" s="158">
        <f t="shared" si="191"/>
        <v>64</v>
      </c>
      <c r="O388" s="27" t="s">
        <v>0</v>
      </c>
      <c r="P388" s="27"/>
      <c r="Q388" s="27"/>
      <c r="R388" s="27"/>
      <c r="S388" s="27"/>
      <c r="T388" s="28"/>
      <c r="U388" s="29"/>
      <c r="V388" s="32">
        <v>0.25</v>
      </c>
      <c r="W388" s="318">
        <v>0.25</v>
      </c>
      <c r="X388" s="319"/>
      <c r="Y388" s="160">
        <f t="shared" si="177"/>
        <v>0.5</v>
      </c>
      <c r="Z388" s="159">
        <f t="shared" si="192"/>
        <v>7.5</v>
      </c>
      <c r="AA388" s="327"/>
      <c r="AB388" s="400">
        <f t="shared" si="201"/>
        <v>-30</v>
      </c>
      <c r="AC388" s="371"/>
      <c r="AD388" s="226" t="str">
        <f t="shared" si="178"/>
        <v/>
      </c>
      <c r="AE388" s="368">
        <f t="shared" si="193"/>
        <v>-22.5</v>
      </c>
      <c r="AF388" s="339"/>
      <c r="AG388" s="338"/>
      <c r="AH388" s="336"/>
      <c r="AI388" s="161">
        <f t="shared" si="194"/>
        <v>0</v>
      </c>
      <c r="AJ388" s="162">
        <f t="shared" si="179"/>
        <v>7.5</v>
      </c>
      <c r="AK388" s="163">
        <f t="shared" si="195"/>
        <v>7.5</v>
      </c>
      <c r="AL388" s="164">
        <f t="shared" si="196"/>
        <v>0</v>
      </c>
      <c r="AM388" s="164">
        <f t="shared" si="197"/>
        <v>0</v>
      </c>
      <c r="AN388" s="164">
        <f t="shared" si="198"/>
        <v>7.5</v>
      </c>
      <c r="AO388" s="164">
        <f t="shared" si="199"/>
        <v>7.5</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f t="shared" si="180"/>
        <v>64</v>
      </c>
      <c r="AX388" s="165">
        <f t="shared" si="181"/>
        <v>64</v>
      </c>
      <c r="AY388" s="193" t="str">
        <f t="shared" si="182"/>
        <v/>
      </c>
      <c r="AZ388" s="183" t="str">
        <f t="shared" si="183"/>
        <v/>
      </c>
      <c r="BA388" s="173">
        <f t="shared" si="184"/>
        <v>0.25</v>
      </c>
      <c r="BB388" s="174">
        <f t="shared" si="185"/>
        <v>0.25</v>
      </c>
      <c r="BC388" s="186" t="str">
        <f t="shared" si="208"/>
        <v/>
      </c>
      <c r="BD388" s="174" t="str">
        <f t="shared" si="186"/>
        <v/>
      </c>
      <c r="BE388" s="201">
        <f t="shared" si="187"/>
        <v>0.25</v>
      </c>
      <c r="BF388" s="174">
        <f t="shared" si="188"/>
        <v>0.25</v>
      </c>
      <c r="BG388" s="186" t="str">
        <f t="shared" si="189"/>
        <v/>
      </c>
      <c r="BH388" s="175" t="str">
        <f t="shared" si="190"/>
        <v/>
      </c>
      <c r="BI388" s="632"/>
      <c r="BQ388" s="57" t="s">
        <v>2342</v>
      </c>
      <c r="BV388" s="57" t="s">
        <v>2343</v>
      </c>
      <c r="BW388" s="57"/>
      <c r="CC388" s="57" t="s">
        <v>2344</v>
      </c>
    </row>
    <row r="389" spans="1:81" ht="37.5" x14ac:dyDescent="0.3">
      <c r="A389" s="221"/>
      <c r="B389" s="222"/>
      <c r="C389" s="214">
        <v>378</v>
      </c>
      <c r="D389" s="655" t="s">
        <v>3627</v>
      </c>
      <c r="E389" s="18" t="s">
        <v>46</v>
      </c>
      <c r="F389" s="17"/>
      <c r="G389" s="134">
        <v>44236</v>
      </c>
      <c r="H389" s="135">
        <v>44323</v>
      </c>
      <c r="I389" s="141"/>
      <c r="J389" s="25"/>
      <c r="K389" s="145" t="s">
        <v>0</v>
      </c>
      <c r="L389" s="28"/>
      <c r="M389" s="395">
        <v>44323</v>
      </c>
      <c r="N389" s="158">
        <f t="shared" si="191"/>
        <v>64</v>
      </c>
      <c r="O389" s="27" t="s">
        <v>0</v>
      </c>
      <c r="P389" s="27"/>
      <c r="Q389" s="27"/>
      <c r="R389" s="27"/>
      <c r="S389" s="27"/>
      <c r="T389" s="28"/>
      <c r="U389" s="29"/>
      <c r="V389" s="32">
        <v>0.25</v>
      </c>
      <c r="W389" s="318">
        <v>0.25</v>
      </c>
      <c r="X389" s="319"/>
      <c r="Y389" s="160">
        <f t="shared" si="177"/>
        <v>0.5</v>
      </c>
      <c r="Z389" s="159">
        <f t="shared" si="192"/>
        <v>7.5</v>
      </c>
      <c r="AA389" s="327"/>
      <c r="AB389" s="400">
        <f t="shared" si="201"/>
        <v>-30</v>
      </c>
      <c r="AC389" s="371"/>
      <c r="AD389" s="226" t="str">
        <f t="shared" si="178"/>
        <v/>
      </c>
      <c r="AE389" s="368">
        <f t="shared" si="193"/>
        <v>-22.5</v>
      </c>
      <c r="AF389" s="339"/>
      <c r="AG389" s="338"/>
      <c r="AH389" s="336"/>
      <c r="AI389" s="161">
        <f t="shared" si="194"/>
        <v>0</v>
      </c>
      <c r="AJ389" s="162">
        <f t="shared" si="179"/>
        <v>7.5</v>
      </c>
      <c r="AK389" s="163">
        <f t="shared" si="195"/>
        <v>7.5</v>
      </c>
      <c r="AL389" s="164">
        <f t="shared" si="196"/>
        <v>0</v>
      </c>
      <c r="AM389" s="164">
        <f t="shared" si="197"/>
        <v>0</v>
      </c>
      <c r="AN389" s="164">
        <f t="shared" si="198"/>
        <v>7.5</v>
      </c>
      <c r="AO389" s="164">
        <f t="shared" si="199"/>
        <v>7.5</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f t="shared" si="180"/>
        <v>64</v>
      </c>
      <c r="AX389" s="165">
        <f t="shared" si="181"/>
        <v>64</v>
      </c>
      <c r="AY389" s="193" t="str">
        <f t="shared" si="182"/>
        <v/>
      </c>
      <c r="AZ389" s="183" t="str">
        <f t="shared" si="183"/>
        <v/>
      </c>
      <c r="BA389" s="173">
        <f t="shared" si="184"/>
        <v>0.25</v>
      </c>
      <c r="BB389" s="174">
        <f t="shared" si="185"/>
        <v>0.25</v>
      </c>
      <c r="BC389" s="186" t="str">
        <f t="shared" si="208"/>
        <v/>
      </c>
      <c r="BD389" s="174" t="str">
        <f t="shared" si="186"/>
        <v/>
      </c>
      <c r="BE389" s="201">
        <f t="shared" si="187"/>
        <v>0.25</v>
      </c>
      <c r="BF389" s="174">
        <f t="shared" si="188"/>
        <v>0.25</v>
      </c>
      <c r="BG389" s="186" t="str">
        <f t="shared" si="189"/>
        <v/>
      </c>
      <c r="BH389" s="175" t="str">
        <f t="shared" si="190"/>
        <v/>
      </c>
      <c r="BI389" s="632"/>
      <c r="BQ389" s="57" t="s">
        <v>2345</v>
      </c>
      <c r="BV389" s="57" t="s">
        <v>2346</v>
      </c>
      <c r="BW389" s="57"/>
      <c r="CC389" s="57" t="s">
        <v>2347</v>
      </c>
    </row>
    <row r="390" spans="1:81" ht="37.5" x14ac:dyDescent="0.3">
      <c r="A390" s="221"/>
      <c r="B390" s="222"/>
      <c r="C390" s="213">
        <v>379</v>
      </c>
      <c r="D390" s="640" t="s">
        <v>3628</v>
      </c>
      <c r="E390" s="16" t="s">
        <v>46</v>
      </c>
      <c r="F390" s="17"/>
      <c r="G390" s="134">
        <v>44236</v>
      </c>
      <c r="H390" s="135">
        <v>44323</v>
      </c>
      <c r="I390" s="141"/>
      <c r="J390" s="25"/>
      <c r="K390" s="145" t="s">
        <v>0</v>
      </c>
      <c r="L390" s="28"/>
      <c r="M390" s="395">
        <v>44323</v>
      </c>
      <c r="N390" s="158">
        <f t="shared" si="191"/>
        <v>64</v>
      </c>
      <c r="O390" s="27" t="s">
        <v>0</v>
      </c>
      <c r="P390" s="27"/>
      <c r="Q390" s="27"/>
      <c r="R390" s="27"/>
      <c r="S390" s="27"/>
      <c r="T390" s="28"/>
      <c r="U390" s="29"/>
      <c r="V390" s="32">
        <v>0.25</v>
      </c>
      <c r="W390" s="318">
        <v>0.25</v>
      </c>
      <c r="X390" s="319"/>
      <c r="Y390" s="160">
        <f t="shared" si="177"/>
        <v>0.5</v>
      </c>
      <c r="Z390" s="159">
        <f t="shared" si="192"/>
        <v>7.5</v>
      </c>
      <c r="AA390" s="327"/>
      <c r="AB390" s="400">
        <f t="shared" si="201"/>
        <v>-30</v>
      </c>
      <c r="AC390" s="371"/>
      <c r="AD390" s="226" t="str">
        <f t="shared" si="178"/>
        <v/>
      </c>
      <c r="AE390" s="368">
        <f t="shared" si="193"/>
        <v>-22.5</v>
      </c>
      <c r="AF390" s="339"/>
      <c r="AG390" s="338"/>
      <c r="AH390" s="336"/>
      <c r="AI390" s="161">
        <f t="shared" si="194"/>
        <v>0</v>
      </c>
      <c r="AJ390" s="162">
        <f t="shared" si="179"/>
        <v>7.5</v>
      </c>
      <c r="AK390" s="163">
        <f t="shared" si="195"/>
        <v>7.5</v>
      </c>
      <c r="AL390" s="164">
        <f t="shared" si="196"/>
        <v>0</v>
      </c>
      <c r="AM390" s="164">
        <f t="shared" si="197"/>
        <v>0</v>
      </c>
      <c r="AN390" s="164">
        <f t="shared" si="198"/>
        <v>7.5</v>
      </c>
      <c r="AO390" s="164">
        <f t="shared" si="199"/>
        <v>7.5</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f t="shared" si="180"/>
        <v>64</v>
      </c>
      <c r="AX390" s="165">
        <f t="shared" si="181"/>
        <v>64</v>
      </c>
      <c r="AY390" s="193" t="str">
        <f t="shared" si="182"/>
        <v/>
      </c>
      <c r="AZ390" s="183" t="str">
        <f t="shared" si="183"/>
        <v/>
      </c>
      <c r="BA390" s="173">
        <f t="shared" si="184"/>
        <v>0.25</v>
      </c>
      <c r="BB390" s="174">
        <f t="shared" si="185"/>
        <v>0.25</v>
      </c>
      <c r="BC390" s="186" t="str">
        <f t="shared" si="208"/>
        <v/>
      </c>
      <c r="BD390" s="174" t="str">
        <f t="shared" si="186"/>
        <v/>
      </c>
      <c r="BE390" s="201">
        <f t="shared" si="187"/>
        <v>0.25</v>
      </c>
      <c r="BF390" s="174">
        <f t="shared" si="188"/>
        <v>0.25</v>
      </c>
      <c r="BG390" s="186" t="str">
        <f t="shared" si="189"/>
        <v/>
      </c>
      <c r="BH390" s="175" t="str">
        <f t="shared" si="190"/>
        <v/>
      </c>
      <c r="BI390" s="632"/>
      <c r="BQ390" s="57" t="s">
        <v>2348</v>
      </c>
      <c r="BV390" s="57" t="s">
        <v>2349</v>
      </c>
      <c r="BW390" s="57"/>
      <c r="CC390" s="57" t="s">
        <v>2350</v>
      </c>
    </row>
    <row r="391" spans="1:81" ht="37.5" x14ac:dyDescent="0.3">
      <c r="A391" s="221"/>
      <c r="B391" s="222"/>
      <c r="C391" s="214">
        <v>380</v>
      </c>
      <c r="D391" s="640" t="s">
        <v>3629</v>
      </c>
      <c r="E391" s="16" t="s">
        <v>3508</v>
      </c>
      <c r="F391" s="17"/>
      <c r="G391" s="134">
        <v>44236</v>
      </c>
      <c r="H391" s="135">
        <v>44320</v>
      </c>
      <c r="I391" s="141"/>
      <c r="J391" s="25"/>
      <c r="K391" s="145"/>
      <c r="L391" s="28"/>
      <c r="M391" s="395">
        <v>44320</v>
      </c>
      <c r="N391" s="158">
        <f t="shared" si="191"/>
        <v>61</v>
      </c>
      <c r="O391" s="27"/>
      <c r="P391" s="27"/>
      <c r="Q391" s="27"/>
      <c r="R391" s="27" t="s">
        <v>0</v>
      </c>
      <c r="S391" s="27"/>
      <c r="T391" s="28"/>
      <c r="U391" s="29"/>
      <c r="V391" s="32">
        <v>0.25</v>
      </c>
      <c r="W391" s="318"/>
      <c r="X391" s="319"/>
      <c r="Y391" s="160">
        <f t="shared" si="177"/>
        <v>0.25</v>
      </c>
      <c r="Z391" s="159">
        <f t="shared" si="192"/>
        <v>2.5</v>
      </c>
      <c r="AA391" s="327"/>
      <c r="AB391" s="400">
        <f t="shared" si="201"/>
        <v>-30</v>
      </c>
      <c r="AC391" s="371"/>
      <c r="AD391" s="226" t="str">
        <f t="shared" si="178"/>
        <v/>
      </c>
      <c r="AE391" s="368">
        <f t="shared" si="193"/>
        <v>-27.5</v>
      </c>
      <c r="AF391" s="339"/>
      <c r="AG391" s="338"/>
      <c r="AH391" s="336"/>
      <c r="AI391" s="161">
        <f t="shared" si="194"/>
        <v>0</v>
      </c>
      <c r="AJ391" s="162">
        <f t="shared" si="179"/>
        <v>2.5</v>
      </c>
      <c r="AK391" s="163">
        <f t="shared" si="195"/>
        <v>2.5</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f t="shared" si="180"/>
        <v>61</v>
      </c>
      <c r="AX391" s="165" t="str">
        <f t="shared" si="181"/>
        <v/>
      </c>
      <c r="AY391" s="193">
        <f t="shared" si="182"/>
        <v>61</v>
      </c>
      <c r="AZ391" s="183" t="str">
        <f t="shared" si="183"/>
        <v/>
      </c>
      <c r="BA391" s="173">
        <f t="shared" si="184"/>
        <v>0.25</v>
      </c>
      <c r="BB391" s="174" t="str">
        <f t="shared" si="185"/>
        <v/>
      </c>
      <c r="BC391" s="186">
        <f t="shared" si="208"/>
        <v>0.25</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37.5" x14ac:dyDescent="0.3">
      <c r="A392" s="221"/>
      <c r="B392" s="222"/>
      <c r="C392" s="213">
        <v>381</v>
      </c>
      <c r="D392" s="643" t="s">
        <v>3629</v>
      </c>
      <c r="E392" s="16" t="s">
        <v>3505</v>
      </c>
      <c r="F392" s="17"/>
      <c r="G392" s="134">
        <v>44236</v>
      </c>
      <c r="H392" s="135">
        <v>44320</v>
      </c>
      <c r="I392" s="141"/>
      <c r="J392" s="25"/>
      <c r="K392" s="145"/>
      <c r="L392" s="28"/>
      <c r="M392" s="395">
        <v>44320</v>
      </c>
      <c r="N392" s="158">
        <f t="shared" si="191"/>
        <v>61</v>
      </c>
      <c r="O392" s="27"/>
      <c r="P392" s="27"/>
      <c r="Q392" s="27"/>
      <c r="R392" s="27" t="s">
        <v>0</v>
      </c>
      <c r="S392" s="27"/>
      <c r="T392" s="28"/>
      <c r="U392" s="29"/>
      <c r="V392" s="32">
        <v>0.25</v>
      </c>
      <c r="W392" s="318"/>
      <c r="X392" s="319"/>
      <c r="Y392" s="160">
        <f t="shared" si="177"/>
        <v>0.25</v>
      </c>
      <c r="Z392" s="159">
        <f t="shared" si="192"/>
        <v>2.5</v>
      </c>
      <c r="AA392" s="327"/>
      <c r="AB392" s="400">
        <f t="shared" si="201"/>
        <v>-30</v>
      </c>
      <c r="AC392" s="371"/>
      <c r="AD392" s="226" t="str">
        <f t="shared" si="178"/>
        <v/>
      </c>
      <c r="AE392" s="368">
        <f t="shared" si="193"/>
        <v>-27.5</v>
      </c>
      <c r="AF392" s="339"/>
      <c r="AG392" s="338"/>
      <c r="AH392" s="336"/>
      <c r="AI392" s="161">
        <f t="shared" si="194"/>
        <v>0</v>
      </c>
      <c r="AJ392" s="162">
        <f t="shared" si="179"/>
        <v>2.5</v>
      </c>
      <c r="AK392" s="163">
        <f t="shared" si="195"/>
        <v>2.5</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f t="shared" si="180"/>
        <v>61</v>
      </c>
      <c r="AX392" s="165" t="str">
        <f t="shared" si="181"/>
        <v/>
      </c>
      <c r="AY392" s="193">
        <f t="shared" si="182"/>
        <v>61</v>
      </c>
      <c r="AZ392" s="183" t="str">
        <f t="shared" si="183"/>
        <v/>
      </c>
      <c r="BA392" s="173">
        <f t="shared" si="184"/>
        <v>0.25</v>
      </c>
      <c r="BB392" s="174" t="str">
        <f t="shared" si="185"/>
        <v/>
      </c>
      <c r="BC392" s="186">
        <f t="shared" si="208"/>
        <v>0.25</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37.5" x14ac:dyDescent="0.3">
      <c r="A393" s="221"/>
      <c r="B393" s="222"/>
      <c r="C393" s="214">
        <v>382</v>
      </c>
      <c r="D393" s="647" t="s">
        <v>3629</v>
      </c>
      <c r="E393" s="18" t="s">
        <v>3541</v>
      </c>
      <c r="F393" s="17"/>
      <c r="G393" s="134">
        <v>44236</v>
      </c>
      <c r="H393" s="135">
        <v>44320</v>
      </c>
      <c r="I393" s="141"/>
      <c r="J393" s="25"/>
      <c r="K393" s="145"/>
      <c r="L393" s="28"/>
      <c r="M393" s="395">
        <v>44320</v>
      </c>
      <c r="N393" s="158">
        <f t="shared" si="191"/>
        <v>61</v>
      </c>
      <c r="O393" s="27"/>
      <c r="P393" s="27"/>
      <c r="Q393" s="27"/>
      <c r="R393" s="27" t="s">
        <v>0</v>
      </c>
      <c r="S393" s="27"/>
      <c r="T393" s="28"/>
      <c r="U393" s="29"/>
      <c r="V393" s="32">
        <v>0.25</v>
      </c>
      <c r="W393" s="318"/>
      <c r="X393" s="319"/>
      <c r="Y393" s="160">
        <f t="shared" si="177"/>
        <v>0.25</v>
      </c>
      <c r="Z393" s="159">
        <f t="shared" si="192"/>
        <v>2.5</v>
      </c>
      <c r="AA393" s="327"/>
      <c r="AB393" s="400">
        <f t="shared" si="201"/>
        <v>-30</v>
      </c>
      <c r="AC393" s="371"/>
      <c r="AD393" s="226" t="str">
        <f t="shared" si="178"/>
        <v/>
      </c>
      <c r="AE393" s="368">
        <f t="shared" si="193"/>
        <v>-27.5</v>
      </c>
      <c r="AF393" s="339"/>
      <c r="AG393" s="338"/>
      <c r="AH393" s="336"/>
      <c r="AI393" s="161">
        <f t="shared" si="194"/>
        <v>0</v>
      </c>
      <c r="AJ393" s="162">
        <f t="shared" si="179"/>
        <v>2.5</v>
      </c>
      <c r="AK393" s="163">
        <f t="shared" si="195"/>
        <v>2.5</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f t="shared" si="180"/>
        <v>61</v>
      </c>
      <c r="AX393" s="165" t="str">
        <f t="shared" si="181"/>
        <v/>
      </c>
      <c r="AY393" s="193">
        <f t="shared" si="182"/>
        <v>61</v>
      </c>
      <c r="AZ393" s="183" t="str">
        <f t="shared" si="183"/>
        <v/>
      </c>
      <c r="BA393" s="173">
        <f t="shared" si="184"/>
        <v>0.25</v>
      </c>
      <c r="BB393" s="174" t="str">
        <f t="shared" si="185"/>
        <v/>
      </c>
      <c r="BC393" s="186">
        <f t="shared" si="208"/>
        <v>0.25</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37.5" x14ac:dyDescent="0.3">
      <c r="A394" s="221"/>
      <c r="B394" s="222"/>
      <c r="C394" s="214">
        <v>383</v>
      </c>
      <c r="D394" s="640" t="s">
        <v>3630</v>
      </c>
      <c r="E394" s="16" t="s">
        <v>3508</v>
      </c>
      <c r="F394" s="17"/>
      <c r="G394" s="134">
        <v>44236</v>
      </c>
      <c r="H394" s="135">
        <v>44320</v>
      </c>
      <c r="I394" s="141"/>
      <c r="J394" s="25"/>
      <c r="K394" s="145"/>
      <c r="L394" s="28"/>
      <c r="M394" s="395">
        <v>44320</v>
      </c>
      <c r="N394" s="158">
        <f t="shared" si="191"/>
        <v>61</v>
      </c>
      <c r="O394" s="27"/>
      <c r="P394" s="27"/>
      <c r="Q394" s="27"/>
      <c r="R394" s="27" t="s">
        <v>0</v>
      </c>
      <c r="S394" s="27"/>
      <c r="T394" s="28"/>
      <c r="U394" s="29"/>
      <c r="V394" s="32">
        <v>0.25</v>
      </c>
      <c r="W394" s="318"/>
      <c r="X394" s="319"/>
      <c r="Y394" s="160">
        <f t="shared" si="177"/>
        <v>0.25</v>
      </c>
      <c r="Z394" s="159">
        <f t="shared" si="192"/>
        <v>2.5</v>
      </c>
      <c r="AA394" s="327"/>
      <c r="AB394" s="400">
        <f t="shared" si="201"/>
        <v>-30</v>
      </c>
      <c r="AC394" s="371"/>
      <c r="AD394" s="226" t="str">
        <f t="shared" si="178"/>
        <v/>
      </c>
      <c r="AE394" s="368">
        <f t="shared" si="193"/>
        <v>-27.5</v>
      </c>
      <c r="AF394" s="339"/>
      <c r="AG394" s="338"/>
      <c r="AH394" s="336"/>
      <c r="AI394" s="161">
        <f t="shared" si="194"/>
        <v>0</v>
      </c>
      <c r="AJ394" s="162">
        <f t="shared" si="179"/>
        <v>2.5</v>
      </c>
      <c r="AK394" s="163">
        <f t="shared" si="195"/>
        <v>2.5</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f t="shared" si="180"/>
        <v>61</v>
      </c>
      <c r="AX394" s="165" t="str">
        <f t="shared" si="181"/>
        <v/>
      </c>
      <c r="AY394" s="193">
        <f t="shared" si="182"/>
        <v>61</v>
      </c>
      <c r="AZ394" s="183" t="str">
        <f t="shared" si="183"/>
        <v/>
      </c>
      <c r="BA394" s="173">
        <f t="shared" si="184"/>
        <v>0.25</v>
      </c>
      <c r="BB394" s="174" t="str">
        <f t="shared" si="185"/>
        <v/>
      </c>
      <c r="BC394" s="186">
        <f t="shared" si="208"/>
        <v>0.25</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37.5" x14ac:dyDescent="0.3">
      <c r="A395" s="221"/>
      <c r="B395" s="222"/>
      <c r="C395" s="213">
        <v>384</v>
      </c>
      <c r="D395" s="643" t="s">
        <v>3630</v>
      </c>
      <c r="E395" s="16" t="s">
        <v>3505</v>
      </c>
      <c r="F395" s="17"/>
      <c r="G395" s="134">
        <v>44236</v>
      </c>
      <c r="H395" s="135">
        <v>44320</v>
      </c>
      <c r="I395" s="141"/>
      <c r="J395" s="25"/>
      <c r="K395" s="145"/>
      <c r="L395" s="28"/>
      <c r="M395" s="395">
        <v>44320</v>
      </c>
      <c r="N395" s="158">
        <f t="shared" si="191"/>
        <v>61</v>
      </c>
      <c r="O395" s="27"/>
      <c r="P395" s="27"/>
      <c r="Q395" s="27"/>
      <c r="R395" s="27" t="s">
        <v>0</v>
      </c>
      <c r="S395" s="27"/>
      <c r="T395" s="28"/>
      <c r="U395" s="29"/>
      <c r="V395" s="32">
        <v>0.25</v>
      </c>
      <c r="W395" s="318"/>
      <c r="X395" s="319"/>
      <c r="Y395" s="160">
        <f t="shared" si="177"/>
        <v>0.25</v>
      </c>
      <c r="Z395" s="159">
        <f t="shared" si="192"/>
        <v>2.5</v>
      </c>
      <c r="AA395" s="327"/>
      <c r="AB395" s="400">
        <f t="shared" si="201"/>
        <v>-30</v>
      </c>
      <c r="AC395" s="371"/>
      <c r="AD395" s="226" t="str">
        <f t="shared" si="178"/>
        <v/>
      </c>
      <c r="AE395" s="368">
        <f t="shared" si="193"/>
        <v>-27.5</v>
      </c>
      <c r="AF395" s="339"/>
      <c r="AG395" s="338"/>
      <c r="AH395" s="336"/>
      <c r="AI395" s="161">
        <f t="shared" si="194"/>
        <v>0</v>
      </c>
      <c r="AJ395" s="162">
        <f t="shared" si="179"/>
        <v>2.5</v>
      </c>
      <c r="AK395" s="163">
        <f t="shared" si="195"/>
        <v>2.5</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f t="shared" si="180"/>
        <v>61</v>
      </c>
      <c r="AX395" s="165" t="str">
        <f t="shared" si="181"/>
        <v/>
      </c>
      <c r="AY395" s="193">
        <f t="shared" si="182"/>
        <v>61</v>
      </c>
      <c r="AZ395" s="183" t="str">
        <f t="shared" si="183"/>
        <v/>
      </c>
      <c r="BA395" s="173">
        <f t="shared" si="184"/>
        <v>0.25</v>
      </c>
      <c r="BB395" s="174" t="str">
        <f t="shared" si="185"/>
        <v/>
      </c>
      <c r="BC395" s="186">
        <f t="shared" si="208"/>
        <v>0.25</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37.5" x14ac:dyDescent="0.3">
      <c r="A396" s="221"/>
      <c r="B396" s="222"/>
      <c r="C396" s="214">
        <v>385</v>
      </c>
      <c r="D396" s="647" t="s">
        <v>3630</v>
      </c>
      <c r="E396" s="16" t="s">
        <v>3541</v>
      </c>
      <c r="F396" s="17"/>
      <c r="G396" s="134">
        <v>44236</v>
      </c>
      <c r="H396" s="135">
        <v>44320</v>
      </c>
      <c r="I396" s="141"/>
      <c r="J396" s="25"/>
      <c r="K396" s="145"/>
      <c r="L396" s="28"/>
      <c r="M396" s="395">
        <v>44320</v>
      </c>
      <c r="N396" s="158">
        <f t="shared" si="191"/>
        <v>61</v>
      </c>
      <c r="O396" s="27"/>
      <c r="P396" s="27"/>
      <c r="Q396" s="27"/>
      <c r="R396" s="27" t="s">
        <v>0</v>
      </c>
      <c r="S396" s="27"/>
      <c r="T396" s="28"/>
      <c r="U396" s="29"/>
      <c r="V396" s="32">
        <v>0.25</v>
      </c>
      <c r="W396" s="318"/>
      <c r="X396" s="319"/>
      <c r="Y396" s="160">
        <f t="shared" ref="Y396:Y459" si="209">V396+W396+X396</f>
        <v>0.25</v>
      </c>
      <c r="Z396" s="159">
        <f t="shared" si="192"/>
        <v>2.5</v>
      </c>
      <c r="AA396" s="327"/>
      <c r="AB396" s="400">
        <f t="shared" si="201"/>
        <v>-30</v>
      </c>
      <c r="AC396" s="371"/>
      <c r="AD396" s="226" t="str">
        <f t="shared" ref="AD396:AD459" si="210">IF(F396="x",(0-((V396*10)+(W396*20))),"")</f>
        <v/>
      </c>
      <c r="AE396" s="368">
        <f t="shared" si="193"/>
        <v>-27.5</v>
      </c>
      <c r="AF396" s="339"/>
      <c r="AG396" s="338"/>
      <c r="AH396" s="336"/>
      <c r="AI396" s="161">
        <f t="shared" si="194"/>
        <v>0</v>
      </c>
      <c r="AJ396" s="162">
        <f t="shared" ref="AJ396:AJ459" si="211">(X396*20)+Z396+AA396+AF396</f>
        <v>2.5</v>
      </c>
      <c r="AK396" s="163">
        <f t="shared" si="195"/>
        <v>2.5</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f t="shared" ref="AW396:AW459" si="212">IF(N396&gt;0,N396,"")</f>
        <v>61</v>
      </c>
      <c r="AX396" s="165" t="str">
        <f t="shared" ref="AX396:AX459" si="213">IF(AND(K396="x",AW396&gt;0),AW396,"")</f>
        <v/>
      </c>
      <c r="AY396" s="193">
        <f t="shared" ref="AY396:AY459" si="214">IF(OR(K396="x",F396="x",AW396&lt;=0),"",AW396)</f>
        <v>61</v>
      </c>
      <c r="AZ396" s="183" t="str">
        <f t="shared" ref="AZ396:AZ459" si="215">IF(AND(F396="x",AW396&gt;0),AW396,"")</f>
        <v/>
      </c>
      <c r="BA396" s="173">
        <f t="shared" ref="BA396:BA459" si="216">IF(V396&gt;0,V396,"")</f>
        <v>0.25</v>
      </c>
      <c r="BB396" s="174" t="str">
        <f t="shared" ref="BB396:BB459" si="217">IF(AND(K396="x",BA396&gt;0),BA396,"")</f>
        <v/>
      </c>
      <c r="BC396" s="186">
        <f t="shared" si="208"/>
        <v>0.25</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37.5" x14ac:dyDescent="0.3">
      <c r="A397" s="221"/>
      <c r="B397" s="222"/>
      <c r="C397" s="213">
        <v>386</v>
      </c>
      <c r="D397" s="655" t="s">
        <v>3631</v>
      </c>
      <c r="E397" s="18" t="s">
        <v>46</v>
      </c>
      <c r="F397" s="17"/>
      <c r="G397" s="134">
        <v>44237</v>
      </c>
      <c r="H397" s="135">
        <v>44244</v>
      </c>
      <c r="I397" s="141" t="s">
        <v>0</v>
      </c>
      <c r="J397" s="25"/>
      <c r="K397" s="145"/>
      <c r="L397" s="28"/>
      <c r="M397" s="395">
        <v>44244</v>
      </c>
      <c r="N397" s="158">
        <f t="shared" ref="N397:N460" si="223">IF((NETWORKDAYS(G397,M397)&gt;0),(NETWORKDAYS(G397,M397)),"")</f>
        <v>6</v>
      </c>
      <c r="O397" s="27"/>
      <c r="P397" s="27"/>
      <c r="Q397" s="27"/>
      <c r="R397" s="27" t="s">
        <v>0</v>
      </c>
      <c r="S397" s="27"/>
      <c r="T397" s="28"/>
      <c r="U397" s="29"/>
      <c r="V397" s="32">
        <v>0.25</v>
      </c>
      <c r="W397" s="318"/>
      <c r="X397" s="319"/>
      <c r="Y397" s="160">
        <f t="shared" si="209"/>
        <v>0.25</v>
      </c>
      <c r="Z397" s="159">
        <f t="shared" ref="Z397:Z460" si="224">IF((F397="x"),0,((V397*10)+(W397*20)))</f>
        <v>2.5</v>
      </c>
      <c r="AA397" s="327"/>
      <c r="AB397" s="400">
        <f t="shared" si="201"/>
        <v>-30</v>
      </c>
      <c r="AC397" s="371"/>
      <c r="AD397" s="226" t="str">
        <f t="shared" si="210"/>
        <v/>
      </c>
      <c r="AE397" s="368">
        <f t="shared" ref="AE397:AE460" si="225">IF(AND(Z397&gt;0,F397="x"),0,IF(AND(Z397&gt;0,AC397="x"),Z397-60,IF(AND(Z397&gt;0,AB397=-30),Z397+AB397,0)))</f>
        <v>-27.5</v>
      </c>
      <c r="AF397" s="339"/>
      <c r="AG397" s="338"/>
      <c r="AH397" s="336"/>
      <c r="AI397" s="161">
        <f t="shared" ref="AI397:AI460" si="226">IF(AE397&lt;=0,AG397,AE397+AG397)</f>
        <v>0</v>
      </c>
      <c r="AJ397" s="162">
        <f t="shared" si="211"/>
        <v>2.5</v>
      </c>
      <c r="AK397" s="163">
        <f t="shared" ref="AK397:AK460" si="227">AJ397-AH397</f>
        <v>2.5</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f t="shared" si="212"/>
        <v>6</v>
      </c>
      <c r="AX397" s="165" t="str">
        <f t="shared" si="213"/>
        <v/>
      </c>
      <c r="AY397" s="193">
        <f t="shared" si="214"/>
        <v>6</v>
      </c>
      <c r="AZ397" s="183" t="str">
        <f t="shared" si="215"/>
        <v/>
      </c>
      <c r="BA397" s="173">
        <f t="shared" si="216"/>
        <v>0.25</v>
      </c>
      <c r="BB397" s="174" t="str">
        <f t="shared" si="217"/>
        <v/>
      </c>
      <c r="BC397" s="186">
        <f t="shared" si="208"/>
        <v>0.25</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37.5" x14ac:dyDescent="0.3">
      <c r="A398" s="221"/>
      <c r="B398" s="222"/>
      <c r="C398" s="214">
        <v>387</v>
      </c>
      <c r="D398" s="660" t="s">
        <v>3631</v>
      </c>
      <c r="E398" s="16" t="s">
        <v>3505</v>
      </c>
      <c r="F398" s="17"/>
      <c r="G398" s="134">
        <v>44237</v>
      </c>
      <c r="H398" s="137">
        <v>44244</v>
      </c>
      <c r="I398" s="143" t="s">
        <v>0</v>
      </c>
      <c r="J398" s="80"/>
      <c r="K398" s="147"/>
      <c r="L398" s="30"/>
      <c r="M398" s="395">
        <v>44244</v>
      </c>
      <c r="N398" s="158">
        <f t="shared" si="223"/>
        <v>6</v>
      </c>
      <c r="O398" s="27"/>
      <c r="P398" s="27"/>
      <c r="Q398" s="27"/>
      <c r="R398" s="27" t="s">
        <v>0</v>
      </c>
      <c r="S398" s="27"/>
      <c r="T398" s="28"/>
      <c r="U398" s="29"/>
      <c r="V398" s="32">
        <v>0.25</v>
      </c>
      <c r="W398" s="318"/>
      <c r="X398" s="319"/>
      <c r="Y398" s="160">
        <f t="shared" si="209"/>
        <v>0.25</v>
      </c>
      <c r="Z398" s="159">
        <f t="shared" si="224"/>
        <v>2.5</v>
      </c>
      <c r="AA398" s="327"/>
      <c r="AB398" s="400">
        <f t="shared" ref="AB398:AB461" si="233">IF(AND(Z398&gt;=0,F398="x"),0,IF(AND(Z398&gt;0,AC398="x"),0,IF(Z398&gt;0,0-30,0)))</f>
        <v>-30</v>
      </c>
      <c r="AC398" s="371"/>
      <c r="AD398" s="226" t="str">
        <f t="shared" si="210"/>
        <v/>
      </c>
      <c r="AE398" s="368">
        <f t="shared" si="225"/>
        <v>-27.5</v>
      </c>
      <c r="AF398" s="339"/>
      <c r="AG398" s="338"/>
      <c r="AH398" s="336"/>
      <c r="AI398" s="161">
        <f t="shared" si="226"/>
        <v>0</v>
      </c>
      <c r="AJ398" s="162">
        <f t="shared" si="211"/>
        <v>2.5</v>
      </c>
      <c r="AK398" s="163">
        <f t="shared" si="227"/>
        <v>2.5</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f t="shared" si="212"/>
        <v>6</v>
      </c>
      <c r="AX398" s="165" t="str">
        <f t="shared" si="213"/>
        <v/>
      </c>
      <c r="AY398" s="193">
        <f t="shared" si="214"/>
        <v>6</v>
      </c>
      <c r="AZ398" s="183" t="str">
        <f t="shared" si="215"/>
        <v/>
      </c>
      <c r="BA398" s="173">
        <f t="shared" si="216"/>
        <v>0.25</v>
      </c>
      <c r="BB398" s="174" t="str">
        <f t="shared" si="217"/>
        <v/>
      </c>
      <c r="BC398" s="186">
        <f t="shared" si="208"/>
        <v>0.25</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37.5" x14ac:dyDescent="0.3">
      <c r="A399" s="221"/>
      <c r="B399" s="222"/>
      <c r="C399" s="214">
        <v>388</v>
      </c>
      <c r="D399" s="661" t="s">
        <v>3631</v>
      </c>
      <c r="E399" s="16" t="s">
        <v>3541</v>
      </c>
      <c r="F399" s="17"/>
      <c r="G399" s="134">
        <v>44237</v>
      </c>
      <c r="H399" s="135">
        <v>44244</v>
      </c>
      <c r="I399" s="141" t="s">
        <v>0</v>
      </c>
      <c r="J399" s="25"/>
      <c r="K399" s="145"/>
      <c r="L399" s="28"/>
      <c r="M399" s="395">
        <v>44244</v>
      </c>
      <c r="N399" s="158">
        <f t="shared" si="223"/>
        <v>6</v>
      </c>
      <c r="O399" s="27"/>
      <c r="P399" s="27"/>
      <c r="Q399" s="27"/>
      <c r="R399" s="27" t="s">
        <v>0</v>
      </c>
      <c r="S399" s="27"/>
      <c r="T399" s="28"/>
      <c r="U399" s="29"/>
      <c r="V399" s="32">
        <v>0.25</v>
      </c>
      <c r="W399" s="318"/>
      <c r="X399" s="319"/>
      <c r="Y399" s="160">
        <f t="shared" si="209"/>
        <v>0.25</v>
      </c>
      <c r="Z399" s="159">
        <f t="shared" si="224"/>
        <v>2.5</v>
      </c>
      <c r="AA399" s="327"/>
      <c r="AB399" s="400">
        <f t="shared" si="233"/>
        <v>-30</v>
      </c>
      <c r="AC399" s="371"/>
      <c r="AD399" s="226" t="str">
        <f t="shared" si="210"/>
        <v/>
      </c>
      <c r="AE399" s="368">
        <f t="shared" si="225"/>
        <v>-27.5</v>
      </c>
      <c r="AF399" s="339"/>
      <c r="AG399" s="338"/>
      <c r="AH399" s="336"/>
      <c r="AI399" s="161">
        <f t="shared" si="226"/>
        <v>0</v>
      </c>
      <c r="AJ399" s="162">
        <f t="shared" si="211"/>
        <v>2.5</v>
      </c>
      <c r="AK399" s="163">
        <f t="shared" si="227"/>
        <v>2.5</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f t="shared" si="212"/>
        <v>6</v>
      </c>
      <c r="AX399" s="165" t="str">
        <f t="shared" si="213"/>
        <v/>
      </c>
      <c r="AY399" s="193">
        <f t="shared" si="214"/>
        <v>6</v>
      </c>
      <c r="AZ399" s="183" t="str">
        <f t="shared" si="215"/>
        <v/>
      </c>
      <c r="BA399" s="173">
        <f t="shared" si="216"/>
        <v>0.25</v>
      </c>
      <c r="BB399" s="174" t="str">
        <f t="shared" si="217"/>
        <v/>
      </c>
      <c r="BC399" s="186">
        <f t="shared" si="208"/>
        <v>0.25</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56.25" x14ac:dyDescent="0.3">
      <c r="A400" s="221"/>
      <c r="B400" s="222"/>
      <c r="C400" s="213">
        <v>389</v>
      </c>
      <c r="D400" s="647" t="s">
        <v>3632</v>
      </c>
      <c r="E400" s="16" t="s">
        <v>3633</v>
      </c>
      <c r="F400" s="17"/>
      <c r="G400" s="134">
        <v>44237</v>
      </c>
      <c r="H400" s="135"/>
      <c r="I400" s="141"/>
      <c r="J400" s="25"/>
      <c r="K400" s="145"/>
      <c r="L400" s="28"/>
      <c r="M400" s="395">
        <v>44237</v>
      </c>
      <c r="N400" s="158">
        <f t="shared" si="223"/>
        <v>1</v>
      </c>
      <c r="O400" s="27" t="s">
        <v>0</v>
      </c>
      <c r="P400" s="27"/>
      <c r="Q400" s="27"/>
      <c r="R400" s="27"/>
      <c r="S400" s="27"/>
      <c r="T400" s="28"/>
      <c r="U400" s="29"/>
      <c r="V400" s="32">
        <v>0.25</v>
      </c>
      <c r="W400" s="318"/>
      <c r="X400" s="319"/>
      <c r="Y400" s="160">
        <f t="shared" si="209"/>
        <v>0.25</v>
      </c>
      <c r="Z400" s="159">
        <f t="shared" si="224"/>
        <v>2.5</v>
      </c>
      <c r="AA400" s="327"/>
      <c r="AB400" s="400">
        <f t="shared" si="233"/>
        <v>-30</v>
      </c>
      <c r="AC400" s="371"/>
      <c r="AD400" s="226" t="str">
        <f t="shared" si="210"/>
        <v/>
      </c>
      <c r="AE400" s="368">
        <f t="shared" si="225"/>
        <v>-27.5</v>
      </c>
      <c r="AF400" s="339"/>
      <c r="AG400" s="338"/>
      <c r="AH400" s="336"/>
      <c r="AI400" s="161">
        <f t="shared" si="226"/>
        <v>0</v>
      </c>
      <c r="AJ400" s="162">
        <f t="shared" si="211"/>
        <v>2.5</v>
      </c>
      <c r="AK400" s="163">
        <f t="shared" si="227"/>
        <v>2.5</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f t="shared" si="212"/>
        <v>1</v>
      </c>
      <c r="AX400" s="165" t="str">
        <f t="shared" si="213"/>
        <v/>
      </c>
      <c r="AY400" s="193">
        <f t="shared" si="214"/>
        <v>1</v>
      </c>
      <c r="AZ400" s="183" t="str">
        <f t="shared" si="215"/>
        <v/>
      </c>
      <c r="BA400" s="173">
        <f t="shared" si="216"/>
        <v>0.25</v>
      </c>
      <c r="BB400" s="174" t="str">
        <f t="shared" si="217"/>
        <v/>
      </c>
      <c r="BC400" s="186">
        <f t="shared" si="208"/>
        <v>0.25</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37.5" x14ac:dyDescent="0.3">
      <c r="A401" s="221"/>
      <c r="B401" s="222"/>
      <c r="C401" s="214">
        <v>390</v>
      </c>
      <c r="D401" s="655" t="s">
        <v>3634</v>
      </c>
      <c r="E401" s="18" t="s">
        <v>46</v>
      </c>
      <c r="F401" s="17"/>
      <c r="G401" s="134">
        <v>44239</v>
      </c>
      <c r="H401" s="135">
        <v>44279</v>
      </c>
      <c r="I401" s="141"/>
      <c r="J401" s="25"/>
      <c r="K401" s="145"/>
      <c r="L401" s="28"/>
      <c r="M401" s="395">
        <v>44279</v>
      </c>
      <c r="N401" s="158">
        <f t="shared" si="223"/>
        <v>29</v>
      </c>
      <c r="O401" s="27"/>
      <c r="P401" s="27"/>
      <c r="Q401" s="27"/>
      <c r="R401" s="27" t="s">
        <v>0</v>
      </c>
      <c r="S401" s="27"/>
      <c r="T401" s="28"/>
      <c r="U401" s="29"/>
      <c r="V401" s="32">
        <v>0.25</v>
      </c>
      <c r="W401" s="318"/>
      <c r="X401" s="319"/>
      <c r="Y401" s="160">
        <f t="shared" si="209"/>
        <v>0.25</v>
      </c>
      <c r="Z401" s="159">
        <f t="shared" si="224"/>
        <v>2.5</v>
      </c>
      <c r="AA401" s="327"/>
      <c r="AB401" s="400">
        <f t="shared" si="233"/>
        <v>-30</v>
      </c>
      <c r="AC401" s="371"/>
      <c r="AD401" s="226" t="str">
        <f t="shared" si="210"/>
        <v/>
      </c>
      <c r="AE401" s="368">
        <f t="shared" si="225"/>
        <v>-27.5</v>
      </c>
      <c r="AF401" s="339"/>
      <c r="AG401" s="338"/>
      <c r="AH401" s="336"/>
      <c r="AI401" s="161">
        <f t="shared" si="226"/>
        <v>0</v>
      </c>
      <c r="AJ401" s="162">
        <f t="shared" si="211"/>
        <v>2.5</v>
      </c>
      <c r="AK401" s="163">
        <f t="shared" si="227"/>
        <v>2.5</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f t="shared" si="212"/>
        <v>29</v>
      </c>
      <c r="AX401" s="165" t="str">
        <f t="shared" si="213"/>
        <v/>
      </c>
      <c r="AY401" s="193">
        <f t="shared" si="214"/>
        <v>29</v>
      </c>
      <c r="AZ401" s="183" t="str">
        <f t="shared" si="215"/>
        <v/>
      </c>
      <c r="BA401" s="173">
        <f t="shared" si="216"/>
        <v>0.25</v>
      </c>
      <c r="BB401" s="174" t="str">
        <f t="shared" si="217"/>
        <v/>
      </c>
      <c r="BC401" s="186">
        <f t="shared" si="208"/>
        <v>0.25</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649" t="s">
        <v>3635</v>
      </c>
      <c r="E402" s="16" t="s">
        <v>46</v>
      </c>
      <c r="F402" s="17"/>
      <c r="G402" s="134">
        <v>44239</v>
      </c>
      <c r="H402" s="135">
        <v>44279</v>
      </c>
      <c r="I402" s="141"/>
      <c r="J402" s="25"/>
      <c r="K402" s="145"/>
      <c r="L402" s="28"/>
      <c r="M402" s="395">
        <v>44279</v>
      </c>
      <c r="N402" s="158">
        <f t="shared" si="223"/>
        <v>29</v>
      </c>
      <c r="O402" s="27"/>
      <c r="P402" s="27"/>
      <c r="Q402" s="27"/>
      <c r="R402" s="27" t="s">
        <v>0</v>
      </c>
      <c r="S402" s="27"/>
      <c r="T402" s="28"/>
      <c r="U402" s="29"/>
      <c r="V402" s="32">
        <v>0.25</v>
      </c>
      <c r="W402" s="318"/>
      <c r="X402" s="319"/>
      <c r="Y402" s="160">
        <f t="shared" si="209"/>
        <v>0.25</v>
      </c>
      <c r="Z402" s="159">
        <f t="shared" si="224"/>
        <v>2.5</v>
      </c>
      <c r="AA402" s="327"/>
      <c r="AB402" s="400">
        <f t="shared" si="233"/>
        <v>-30</v>
      </c>
      <c r="AC402" s="371"/>
      <c r="AD402" s="226" t="str">
        <f t="shared" si="210"/>
        <v/>
      </c>
      <c r="AE402" s="368">
        <f t="shared" si="225"/>
        <v>-27.5</v>
      </c>
      <c r="AF402" s="339"/>
      <c r="AG402" s="338"/>
      <c r="AH402" s="336"/>
      <c r="AI402" s="161">
        <f t="shared" si="226"/>
        <v>0</v>
      </c>
      <c r="AJ402" s="162">
        <f t="shared" si="211"/>
        <v>2.5</v>
      </c>
      <c r="AK402" s="163">
        <f t="shared" si="227"/>
        <v>2.5</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f t="shared" si="212"/>
        <v>29</v>
      </c>
      <c r="AX402" s="165" t="str">
        <f t="shared" si="213"/>
        <v/>
      </c>
      <c r="AY402" s="193">
        <f t="shared" si="214"/>
        <v>29</v>
      </c>
      <c r="AZ402" s="183" t="str">
        <f t="shared" si="215"/>
        <v/>
      </c>
      <c r="BA402" s="173">
        <f t="shared" si="216"/>
        <v>0.25</v>
      </c>
      <c r="BB402" s="174" t="str">
        <f t="shared" si="217"/>
        <v/>
      </c>
      <c r="BC402" s="186">
        <f t="shared" ref="BC402:BC465" si="240">IF(OR(K402="x",F402="X",BA402&lt;=0),"",BA402)</f>
        <v>0.25</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649" t="s">
        <v>3636</v>
      </c>
      <c r="E403" s="16" t="s">
        <v>46</v>
      </c>
      <c r="F403" s="17"/>
      <c r="G403" s="134">
        <v>44239</v>
      </c>
      <c r="H403" s="135">
        <v>44279</v>
      </c>
      <c r="I403" s="141"/>
      <c r="J403" s="25"/>
      <c r="K403" s="145"/>
      <c r="L403" s="28"/>
      <c r="M403" s="395">
        <v>44279</v>
      </c>
      <c r="N403" s="158">
        <f t="shared" si="223"/>
        <v>29</v>
      </c>
      <c r="O403" s="27"/>
      <c r="P403" s="27"/>
      <c r="Q403" s="27"/>
      <c r="R403" s="27" t="s">
        <v>0</v>
      </c>
      <c r="S403" s="27"/>
      <c r="T403" s="28"/>
      <c r="U403" s="29"/>
      <c r="V403" s="32">
        <v>0.25</v>
      </c>
      <c r="W403" s="318"/>
      <c r="X403" s="319"/>
      <c r="Y403" s="160">
        <f t="shared" si="209"/>
        <v>0.25</v>
      </c>
      <c r="Z403" s="159">
        <f t="shared" si="224"/>
        <v>2.5</v>
      </c>
      <c r="AA403" s="327"/>
      <c r="AB403" s="400">
        <f t="shared" si="233"/>
        <v>-30</v>
      </c>
      <c r="AC403" s="371"/>
      <c r="AD403" s="226" t="str">
        <f t="shared" si="210"/>
        <v/>
      </c>
      <c r="AE403" s="368">
        <f t="shared" si="225"/>
        <v>-27.5</v>
      </c>
      <c r="AF403" s="339"/>
      <c r="AG403" s="338"/>
      <c r="AH403" s="336"/>
      <c r="AI403" s="161">
        <f t="shared" si="226"/>
        <v>0</v>
      </c>
      <c r="AJ403" s="162">
        <f t="shared" si="211"/>
        <v>2.5</v>
      </c>
      <c r="AK403" s="163">
        <f t="shared" si="227"/>
        <v>2.5</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f t="shared" si="212"/>
        <v>29</v>
      </c>
      <c r="AX403" s="165" t="str">
        <f t="shared" si="213"/>
        <v/>
      </c>
      <c r="AY403" s="193">
        <f t="shared" si="214"/>
        <v>29</v>
      </c>
      <c r="AZ403" s="183" t="str">
        <f t="shared" si="215"/>
        <v/>
      </c>
      <c r="BA403" s="173">
        <f t="shared" si="216"/>
        <v>0.25</v>
      </c>
      <c r="BB403" s="174" t="str">
        <f t="shared" si="217"/>
        <v/>
      </c>
      <c r="BC403" s="186">
        <f t="shared" si="240"/>
        <v>0.25</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37.5" x14ac:dyDescent="0.3">
      <c r="A404" s="221"/>
      <c r="B404" s="222"/>
      <c r="C404" s="214">
        <v>393</v>
      </c>
      <c r="D404" s="660" t="s">
        <v>3634</v>
      </c>
      <c r="E404" s="16" t="s">
        <v>3505</v>
      </c>
      <c r="F404" s="17"/>
      <c r="G404" s="134">
        <v>44239</v>
      </c>
      <c r="H404" s="135">
        <v>44279</v>
      </c>
      <c r="I404" s="141"/>
      <c r="J404" s="25"/>
      <c r="K404" s="145"/>
      <c r="L404" s="28"/>
      <c r="M404" s="395">
        <v>44279</v>
      </c>
      <c r="N404" s="158">
        <f t="shared" si="223"/>
        <v>29</v>
      </c>
      <c r="O404" s="27"/>
      <c r="P404" s="27"/>
      <c r="Q404" s="27"/>
      <c r="R404" s="27" t="s">
        <v>0</v>
      </c>
      <c r="S404" s="27"/>
      <c r="T404" s="28"/>
      <c r="U404" s="29"/>
      <c r="V404" s="32">
        <v>0.25</v>
      </c>
      <c r="W404" s="318"/>
      <c r="X404" s="319"/>
      <c r="Y404" s="160">
        <f t="shared" si="209"/>
        <v>0.25</v>
      </c>
      <c r="Z404" s="159">
        <f t="shared" si="224"/>
        <v>2.5</v>
      </c>
      <c r="AA404" s="327"/>
      <c r="AB404" s="400">
        <f t="shared" si="233"/>
        <v>-30</v>
      </c>
      <c r="AC404" s="371"/>
      <c r="AD404" s="226" t="str">
        <f t="shared" si="210"/>
        <v/>
      </c>
      <c r="AE404" s="368">
        <f t="shared" si="225"/>
        <v>-27.5</v>
      </c>
      <c r="AF404" s="339"/>
      <c r="AG404" s="338"/>
      <c r="AH404" s="336"/>
      <c r="AI404" s="161">
        <f t="shared" si="226"/>
        <v>0</v>
      </c>
      <c r="AJ404" s="162">
        <f t="shared" si="211"/>
        <v>2.5</v>
      </c>
      <c r="AK404" s="163">
        <f t="shared" si="227"/>
        <v>2.5</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f t="shared" si="212"/>
        <v>29</v>
      </c>
      <c r="AX404" s="165" t="str">
        <f t="shared" si="213"/>
        <v/>
      </c>
      <c r="AY404" s="193">
        <f t="shared" si="214"/>
        <v>29</v>
      </c>
      <c r="AZ404" s="183" t="str">
        <f t="shared" si="215"/>
        <v/>
      </c>
      <c r="BA404" s="173">
        <f t="shared" si="216"/>
        <v>0.25</v>
      </c>
      <c r="BB404" s="174" t="str">
        <f t="shared" si="217"/>
        <v/>
      </c>
      <c r="BC404" s="186">
        <f t="shared" si="240"/>
        <v>0.25</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651" t="s">
        <v>3635</v>
      </c>
      <c r="E405" s="18" t="s">
        <v>3505</v>
      </c>
      <c r="F405" s="17"/>
      <c r="G405" s="134">
        <v>44239</v>
      </c>
      <c r="H405" s="135">
        <v>44279</v>
      </c>
      <c r="I405" s="141"/>
      <c r="J405" s="25"/>
      <c r="K405" s="145"/>
      <c r="L405" s="28"/>
      <c r="M405" s="395">
        <v>44279</v>
      </c>
      <c r="N405" s="158">
        <f t="shared" si="223"/>
        <v>29</v>
      </c>
      <c r="O405" s="27"/>
      <c r="P405" s="27"/>
      <c r="Q405" s="27"/>
      <c r="R405" s="27" t="s">
        <v>0</v>
      </c>
      <c r="S405" s="27"/>
      <c r="T405" s="28"/>
      <c r="U405" s="29"/>
      <c r="V405" s="32">
        <v>0.25</v>
      </c>
      <c r="W405" s="318"/>
      <c r="X405" s="319"/>
      <c r="Y405" s="160">
        <f t="shared" si="209"/>
        <v>0.25</v>
      </c>
      <c r="Z405" s="159">
        <f t="shared" si="224"/>
        <v>2.5</v>
      </c>
      <c r="AA405" s="327"/>
      <c r="AB405" s="400">
        <f t="shared" si="233"/>
        <v>-30</v>
      </c>
      <c r="AC405" s="371"/>
      <c r="AD405" s="226" t="str">
        <f t="shared" si="210"/>
        <v/>
      </c>
      <c r="AE405" s="368">
        <f t="shared" si="225"/>
        <v>-27.5</v>
      </c>
      <c r="AF405" s="339"/>
      <c r="AG405" s="338"/>
      <c r="AH405" s="336"/>
      <c r="AI405" s="161">
        <f t="shared" si="226"/>
        <v>0</v>
      </c>
      <c r="AJ405" s="162">
        <f t="shared" si="211"/>
        <v>2.5</v>
      </c>
      <c r="AK405" s="163">
        <f t="shared" si="227"/>
        <v>2.5</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f t="shared" si="212"/>
        <v>29</v>
      </c>
      <c r="AX405" s="165" t="str">
        <f t="shared" si="213"/>
        <v/>
      </c>
      <c r="AY405" s="193">
        <f t="shared" si="214"/>
        <v>29</v>
      </c>
      <c r="AZ405" s="183" t="str">
        <f t="shared" si="215"/>
        <v/>
      </c>
      <c r="BA405" s="173">
        <f t="shared" si="216"/>
        <v>0.25</v>
      </c>
      <c r="BB405" s="174" t="str">
        <f t="shared" si="217"/>
        <v/>
      </c>
      <c r="BC405" s="186">
        <f t="shared" si="240"/>
        <v>0.25</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651" t="s">
        <v>3636</v>
      </c>
      <c r="E406" s="16" t="s">
        <v>3505</v>
      </c>
      <c r="F406" s="17"/>
      <c r="G406" s="134">
        <v>44239</v>
      </c>
      <c r="H406" s="135">
        <v>44279</v>
      </c>
      <c r="I406" s="141"/>
      <c r="J406" s="25"/>
      <c r="K406" s="145"/>
      <c r="L406" s="28"/>
      <c r="M406" s="395">
        <v>44279</v>
      </c>
      <c r="N406" s="158">
        <f t="shared" si="223"/>
        <v>29</v>
      </c>
      <c r="O406" s="27"/>
      <c r="P406" s="27"/>
      <c r="Q406" s="27"/>
      <c r="R406" s="27" t="s">
        <v>0</v>
      </c>
      <c r="S406" s="27"/>
      <c r="T406" s="28"/>
      <c r="U406" s="29"/>
      <c r="V406" s="32">
        <v>0.25</v>
      </c>
      <c r="W406" s="318"/>
      <c r="X406" s="319"/>
      <c r="Y406" s="160">
        <f t="shared" si="209"/>
        <v>0.25</v>
      </c>
      <c r="Z406" s="159">
        <f t="shared" si="224"/>
        <v>2.5</v>
      </c>
      <c r="AA406" s="327"/>
      <c r="AB406" s="400">
        <f t="shared" si="233"/>
        <v>-30</v>
      </c>
      <c r="AC406" s="371"/>
      <c r="AD406" s="226" t="str">
        <f t="shared" si="210"/>
        <v/>
      </c>
      <c r="AE406" s="368">
        <f t="shared" si="225"/>
        <v>-27.5</v>
      </c>
      <c r="AF406" s="339"/>
      <c r="AG406" s="338"/>
      <c r="AH406" s="336"/>
      <c r="AI406" s="161">
        <f t="shared" si="226"/>
        <v>0</v>
      </c>
      <c r="AJ406" s="162">
        <f t="shared" si="211"/>
        <v>2.5</v>
      </c>
      <c r="AK406" s="163">
        <f t="shared" si="227"/>
        <v>2.5</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f t="shared" si="212"/>
        <v>29</v>
      </c>
      <c r="AX406" s="165" t="str">
        <f t="shared" si="213"/>
        <v/>
      </c>
      <c r="AY406" s="193">
        <f t="shared" si="214"/>
        <v>29</v>
      </c>
      <c r="AZ406" s="183" t="str">
        <f t="shared" si="215"/>
        <v/>
      </c>
      <c r="BA406" s="173">
        <f t="shared" si="216"/>
        <v>0.25</v>
      </c>
      <c r="BB406" s="174" t="str">
        <f t="shared" si="217"/>
        <v/>
      </c>
      <c r="BC406" s="186">
        <f t="shared" si="240"/>
        <v>0.25</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37.5" x14ac:dyDescent="0.3">
      <c r="A407" s="221"/>
      <c r="B407" s="222"/>
      <c r="C407" s="213">
        <v>396</v>
      </c>
      <c r="D407" s="661" t="s">
        <v>3634</v>
      </c>
      <c r="E407" s="22" t="s">
        <v>3541</v>
      </c>
      <c r="F407" s="17"/>
      <c r="G407" s="134">
        <v>44239</v>
      </c>
      <c r="H407" s="135">
        <v>44279</v>
      </c>
      <c r="I407" s="141"/>
      <c r="J407" s="25"/>
      <c r="K407" s="145"/>
      <c r="L407" s="28"/>
      <c r="M407" s="395">
        <v>44279</v>
      </c>
      <c r="N407" s="158">
        <f t="shared" si="223"/>
        <v>29</v>
      </c>
      <c r="O407" s="27"/>
      <c r="P407" s="27"/>
      <c r="Q407" s="27"/>
      <c r="R407" s="27" t="s">
        <v>0</v>
      </c>
      <c r="S407" s="27"/>
      <c r="T407" s="28"/>
      <c r="U407" s="29"/>
      <c r="V407" s="32">
        <v>0.25</v>
      </c>
      <c r="W407" s="318"/>
      <c r="X407" s="319"/>
      <c r="Y407" s="160">
        <f t="shared" si="209"/>
        <v>0.25</v>
      </c>
      <c r="Z407" s="159">
        <f t="shared" si="224"/>
        <v>2.5</v>
      </c>
      <c r="AA407" s="327"/>
      <c r="AB407" s="400">
        <f t="shared" si="233"/>
        <v>-30</v>
      </c>
      <c r="AC407" s="371"/>
      <c r="AD407" s="226" t="str">
        <f t="shared" si="210"/>
        <v/>
      </c>
      <c r="AE407" s="368">
        <f t="shared" si="225"/>
        <v>-27.5</v>
      </c>
      <c r="AF407" s="339"/>
      <c r="AG407" s="338"/>
      <c r="AH407" s="336"/>
      <c r="AI407" s="161">
        <f t="shared" si="226"/>
        <v>0</v>
      </c>
      <c r="AJ407" s="162">
        <f t="shared" si="211"/>
        <v>2.5</v>
      </c>
      <c r="AK407" s="163">
        <f t="shared" si="227"/>
        <v>2.5</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f t="shared" si="212"/>
        <v>29</v>
      </c>
      <c r="AX407" s="165" t="str">
        <f t="shared" si="213"/>
        <v/>
      </c>
      <c r="AY407" s="193">
        <f t="shared" si="214"/>
        <v>29</v>
      </c>
      <c r="AZ407" s="183" t="str">
        <f t="shared" si="215"/>
        <v/>
      </c>
      <c r="BA407" s="173">
        <f t="shared" si="216"/>
        <v>0.25</v>
      </c>
      <c r="BB407" s="174" t="str">
        <f t="shared" si="217"/>
        <v/>
      </c>
      <c r="BC407" s="186">
        <f t="shared" si="240"/>
        <v>0.25</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653" t="s">
        <v>3635</v>
      </c>
      <c r="E408" s="16" t="s">
        <v>3541</v>
      </c>
      <c r="F408" s="17"/>
      <c r="G408" s="134">
        <v>44239</v>
      </c>
      <c r="H408" s="135">
        <v>44279</v>
      </c>
      <c r="I408" s="141"/>
      <c r="J408" s="25"/>
      <c r="K408" s="145"/>
      <c r="L408" s="28"/>
      <c r="M408" s="395">
        <v>44279</v>
      </c>
      <c r="N408" s="158">
        <f t="shared" si="223"/>
        <v>29</v>
      </c>
      <c r="O408" s="27"/>
      <c r="P408" s="27"/>
      <c r="Q408" s="27"/>
      <c r="R408" s="27" t="s">
        <v>0</v>
      </c>
      <c r="S408" s="27"/>
      <c r="T408" s="28"/>
      <c r="U408" s="29"/>
      <c r="V408" s="32">
        <v>0.25</v>
      </c>
      <c r="W408" s="318"/>
      <c r="X408" s="319"/>
      <c r="Y408" s="160">
        <f t="shared" si="209"/>
        <v>0.25</v>
      </c>
      <c r="Z408" s="159">
        <f t="shared" si="224"/>
        <v>2.5</v>
      </c>
      <c r="AA408" s="327"/>
      <c r="AB408" s="400">
        <f t="shared" si="233"/>
        <v>-30</v>
      </c>
      <c r="AC408" s="371"/>
      <c r="AD408" s="226" t="str">
        <f t="shared" si="210"/>
        <v/>
      </c>
      <c r="AE408" s="368">
        <f t="shared" si="225"/>
        <v>-27.5</v>
      </c>
      <c r="AF408" s="339"/>
      <c r="AG408" s="338"/>
      <c r="AH408" s="336"/>
      <c r="AI408" s="161">
        <f t="shared" si="226"/>
        <v>0</v>
      </c>
      <c r="AJ408" s="162">
        <f t="shared" si="211"/>
        <v>2.5</v>
      </c>
      <c r="AK408" s="163">
        <f t="shared" si="227"/>
        <v>2.5</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f t="shared" si="212"/>
        <v>29</v>
      </c>
      <c r="AX408" s="165" t="str">
        <f t="shared" si="213"/>
        <v/>
      </c>
      <c r="AY408" s="193">
        <f t="shared" si="214"/>
        <v>29</v>
      </c>
      <c r="AZ408" s="183" t="str">
        <f t="shared" si="215"/>
        <v/>
      </c>
      <c r="BA408" s="173">
        <f t="shared" si="216"/>
        <v>0.25</v>
      </c>
      <c r="BB408" s="174" t="str">
        <f t="shared" si="217"/>
        <v/>
      </c>
      <c r="BC408" s="186">
        <f t="shared" si="240"/>
        <v>0.25</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653" t="s">
        <v>3636</v>
      </c>
      <c r="E409" s="16" t="s">
        <v>3541</v>
      </c>
      <c r="F409" s="17"/>
      <c r="G409" s="134">
        <v>44239</v>
      </c>
      <c r="H409" s="135">
        <v>44279</v>
      </c>
      <c r="I409" s="141"/>
      <c r="J409" s="25"/>
      <c r="K409" s="145"/>
      <c r="L409" s="28"/>
      <c r="M409" s="395">
        <v>44279</v>
      </c>
      <c r="N409" s="158">
        <f t="shared" si="223"/>
        <v>29</v>
      </c>
      <c r="O409" s="27"/>
      <c r="P409" s="27"/>
      <c r="Q409" s="27"/>
      <c r="R409" s="27" t="s">
        <v>0</v>
      </c>
      <c r="S409" s="27"/>
      <c r="T409" s="28"/>
      <c r="U409" s="29"/>
      <c r="V409" s="32">
        <v>0.25</v>
      </c>
      <c r="W409" s="318"/>
      <c r="X409" s="319"/>
      <c r="Y409" s="160">
        <f t="shared" si="209"/>
        <v>0.25</v>
      </c>
      <c r="Z409" s="159">
        <f t="shared" si="224"/>
        <v>2.5</v>
      </c>
      <c r="AA409" s="327"/>
      <c r="AB409" s="400">
        <f t="shared" si="233"/>
        <v>-30</v>
      </c>
      <c r="AC409" s="371"/>
      <c r="AD409" s="226" t="str">
        <f t="shared" si="210"/>
        <v/>
      </c>
      <c r="AE409" s="368">
        <f t="shared" si="225"/>
        <v>-27.5</v>
      </c>
      <c r="AF409" s="339"/>
      <c r="AG409" s="338"/>
      <c r="AH409" s="336"/>
      <c r="AI409" s="161">
        <f t="shared" si="226"/>
        <v>0</v>
      </c>
      <c r="AJ409" s="162">
        <f t="shared" si="211"/>
        <v>2.5</v>
      </c>
      <c r="AK409" s="163">
        <f t="shared" si="227"/>
        <v>2.5</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f t="shared" si="212"/>
        <v>29</v>
      </c>
      <c r="AX409" s="165" t="str">
        <f t="shared" si="213"/>
        <v/>
      </c>
      <c r="AY409" s="193">
        <f t="shared" si="214"/>
        <v>29</v>
      </c>
      <c r="AZ409" s="183" t="str">
        <f t="shared" si="215"/>
        <v/>
      </c>
      <c r="BA409" s="173">
        <f t="shared" si="216"/>
        <v>0.25</v>
      </c>
      <c r="BB409" s="174" t="str">
        <f t="shared" si="217"/>
        <v/>
      </c>
      <c r="BC409" s="186">
        <f t="shared" si="240"/>
        <v>0.25</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40.5" customHeight="1" x14ac:dyDescent="0.3">
      <c r="A410" s="221"/>
      <c r="B410" s="222"/>
      <c r="C410" s="213">
        <v>399</v>
      </c>
      <c r="D410" s="656" t="s">
        <v>3637</v>
      </c>
      <c r="E410" s="19" t="s">
        <v>46</v>
      </c>
      <c r="F410" s="17"/>
      <c r="G410" s="138">
        <v>44239</v>
      </c>
      <c r="H410" s="137">
        <v>44279</v>
      </c>
      <c r="I410" s="143"/>
      <c r="J410" s="80"/>
      <c r="K410" s="147"/>
      <c r="L410" s="30"/>
      <c r="M410" s="396">
        <v>44279</v>
      </c>
      <c r="N410" s="158">
        <f t="shared" si="223"/>
        <v>29</v>
      </c>
      <c r="O410" s="27"/>
      <c r="P410" s="27"/>
      <c r="Q410" s="27"/>
      <c r="R410" s="27" t="s">
        <v>0</v>
      </c>
      <c r="S410" s="27"/>
      <c r="T410" s="30"/>
      <c r="U410" s="31"/>
      <c r="V410" s="32">
        <v>0.25</v>
      </c>
      <c r="W410" s="320"/>
      <c r="X410" s="318"/>
      <c r="Y410" s="160">
        <f t="shared" si="209"/>
        <v>0.25</v>
      </c>
      <c r="Z410" s="159">
        <f t="shared" si="224"/>
        <v>2.5</v>
      </c>
      <c r="AA410" s="328"/>
      <c r="AB410" s="400">
        <f t="shared" si="233"/>
        <v>-30</v>
      </c>
      <c r="AC410" s="371"/>
      <c r="AD410" s="226" t="str">
        <f t="shared" si="210"/>
        <v/>
      </c>
      <c r="AE410" s="368">
        <f t="shared" si="225"/>
        <v>-27.5</v>
      </c>
      <c r="AF410" s="340"/>
      <c r="AG410" s="341"/>
      <c r="AH410" s="339"/>
      <c r="AI410" s="161">
        <f t="shared" si="226"/>
        <v>0</v>
      </c>
      <c r="AJ410" s="162">
        <f t="shared" si="211"/>
        <v>2.5</v>
      </c>
      <c r="AK410" s="163">
        <f t="shared" si="227"/>
        <v>2.5</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f t="shared" si="212"/>
        <v>29</v>
      </c>
      <c r="AX410" s="165" t="str">
        <f t="shared" si="213"/>
        <v/>
      </c>
      <c r="AY410" s="193">
        <f t="shared" si="214"/>
        <v>29</v>
      </c>
      <c r="AZ410" s="183" t="str">
        <f t="shared" si="215"/>
        <v/>
      </c>
      <c r="BA410" s="173">
        <f t="shared" si="216"/>
        <v>0.25</v>
      </c>
      <c r="BB410" s="174" t="str">
        <f t="shared" si="217"/>
        <v/>
      </c>
      <c r="BC410" s="186">
        <f t="shared" si="240"/>
        <v>0.25</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40.5" customHeight="1" x14ac:dyDescent="0.3">
      <c r="A411" s="221"/>
      <c r="B411" s="222"/>
      <c r="C411" s="213">
        <v>400</v>
      </c>
      <c r="D411" s="673" t="s">
        <v>3637</v>
      </c>
      <c r="E411" s="24" t="s">
        <v>3505</v>
      </c>
      <c r="F411" s="17"/>
      <c r="G411" s="134">
        <v>44239</v>
      </c>
      <c r="H411" s="139">
        <v>44279</v>
      </c>
      <c r="I411" s="141"/>
      <c r="J411" s="25"/>
      <c r="K411" s="145"/>
      <c r="L411" s="28"/>
      <c r="M411" s="395">
        <v>44279</v>
      </c>
      <c r="N411" s="158">
        <f t="shared" si="223"/>
        <v>29</v>
      </c>
      <c r="O411" s="27"/>
      <c r="P411" s="27"/>
      <c r="Q411" s="27"/>
      <c r="R411" s="27" t="s">
        <v>0</v>
      </c>
      <c r="S411" s="27"/>
      <c r="T411" s="27"/>
      <c r="U411" s="28"/>
      <c r="V411" s="32">
        <v>0.25</v>
      </c>
      <c r="W411" s="318"/>
      <c r="X411" s="318"/>
      <c r="Y411" s="160">
        <f t="shared" si="209"/>
        <v>0.25</v>
      </c>
      <c r="Z411" s="159">
        <f t="shared" si="224"/>
        <v>2.5</v>
      </c>
      <c r="AA411" s="327"/>
      <c r="AB411" s="400">
        <f t="shared" si="233"/>
        <v>-30</v>
      </c>
      <c r="AC411" s="371"/>
      <c r="AD411" s="226" t="str">
        <f t="shared" si="210"/>
        <v/>
      </c>
      <c r="AE411" s="368">
        <f t="shared" si="225"/>
        <v>-27.5</v>
      </c>
      <c r="AF411" s="339"/>
      <c r="AG411" s="342"/>
      <c r="AH411" s="339"/>
      <c r="AI411" s="161">
        <f t="shared" si="226"/>
        <v>0</v>
      </c>
      <c r="AJ411" s="162">
        <f t="shared" si="211"/>
        <v>2.5</v>
      </c>
      <c r="AK411" s="163">
        <f t="shared" si="227"/>
        <v>2.5</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f t="shared" si="212"/>
        <v>29</v>
      </c>
      <c r="AX411" s="165" t="str">
        <f t="shared" si="213"/>
        <v/>
      </c>
      <c r="AY411" s="193">
        <f t="shared" si="214"/>
        <v>29</v>
      </c>
      <c r="AZ411" s="183" t="str">
        <f t="shared" si="215"/>
        <v/>
      </c>
      <c r="BA411" s="173">
        <f t="shared" si="216"/>
        <v>0.25</v>
      </c>
      <c r="BB411" s="174" t="str">
        <f t="shared" si="217"/>
        <v/>
      </c>
      <c r="BC411" s="186">
        <f t="shared" si="240"/>
        <v>0.25</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42" customHeight="1" x14ac:dyDescent="0.3">
      <c r="A412" s="219"/>
      <c r="B412" s="220"/>
      <c r="C412" s="213">
        <v>401</v>
      </c>
      <c r="D412" s="674" t="s">
        <v>3637</v>
      </c>
      <c r="E412" s="35" t="s">
        <v>3541</v>
      </c>
      <c r="F412" s="34"/>
      <c r="G412" s="131">
        <v>44239</v>
      </c>
      <c r="H412" s="136">
        <v>44279</v>
      </c>
      <c r="I412" s="140"/>
      <c r="J412" s="78"/>
      <c r="K412" s="144"/>
      <c r="L412" s="119"/>
      <c r="M412" s="395">
        <v>44279</v>
      </c>
      <c r="N412" s="158">
        <f t="shared" si="223"/>
        <v>29</v>
      </c>
      <c r="O412" s="321"/>
      <c r="P412" s="315"/>
      <c r="Q412" s="315"/>
      <c r="R412" s="315" t="s">
        <v>0</v>
      </c>
      <c r="S412" s="315"/>
      <c r="T412" s="315"/>
      <c r="U412" s="316"/>
      <c r="V412" s="167">
        <v>0.25</v>
      </c>
      <c r="W412" s="313"/>
      <c r="X412" s="313"/>
      <c r="Y412" s="160">
        <f t="shared" si="209"/>
        <v>0.25</v>
      </c>
      <c r="Z412" s="159">
        <f t="shared" si="224"/>
        <v>2.5</v>
      </c>
      <c r="AA412" s="327"/>
      <c r="AB412" s="400">
        <f t="shared" si="233"/>
        <v>-30</v>
      </c>
      <c r="AC412" s="371"/>
      <c r="AD412" s="226" t="str">
        <f t="shared" si="210"/>
        <v/>
      </c>
      <c r="AE412" s="368">
        <f t="shared" si="225"/>
        <v>-27.5</v>
      </c>
      <c r="AF412" s="339"/>
      <c r="AG412" s="338"/>
      <c r="AH412" s="336"/>
      <c r="AI412" s="161">
        <f t="shared" si="226"/>
        <v>0</v>
      </c>
      <c r="AJ412" s="162">
        <f t="shared" si="211"/>
        <v>2.5</v>
      </c>
      <c r="AK412" s="163">
        <f t="shared" si="227"/>
        <v>2.5</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f t="shared" si="212"/>
        <v>29</v>
      </c>
      <c r="AX412" s="165" t="str">
        <f t="shared" si="213"/>
        <v/>
      </c>
      <c r="AY412" s="193">
        <f t="shared" si="214"/>
        <v>29</v>
      </c>
      <c r="AZ412" s="183" t="str">
        <f t="shared" si="215"/>
        <v/>
      </c>
      <c r="BA412" s="173">
        <f t="shared" si="216"/>
        <v>0.25</v>
      </c>
      <c r="BB412" s="174" t="str">
        <f t="shared" si="217"/>
        <v/>
      </c>
      <c r="BC412" s="186">
        <f t="shared" si="240"/>
        <v>0.25</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690"/>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690"/>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690"/>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56.25" x14ac:dyDescent="0.3">
      <c r="A416" s="221"/>
      <c r="B416" s="222"/>
      <c r="C416" s="214">
        <v>405</v>
      </c>
      <c r="D416" s="674" t="s">
        <v>3638</v>
      </c>
      <c r="E416" s="16" t="s">
        <v>3506</v>
      </c>
      <c r="F416" s="17"/>
      <c r="G416" s="134">
        <v>44243</v>
      </c>
      <c r="H416" s="135"/>
      <c r="I416" s="141"/>
      <c r="J416" s="25"/>
      <c r="K416" s="145"/>
      <c r="L416" s="28"/>
      <c r="M416" s="395">
        <v>44243</v>
      </c>
      <c r="N416" s="158">
        <f t="shared" si="223"/>
        <v>1</v>
      </c>
      <c r="O416" s="27" t="s">
        <v>0</v>
      </c>
      <c r="P416" s="27"/>
      <c r="Q416" s="27"/>
      <c r="R416" s="27"/>
      <c r="S416" s="27"/>
      <c r="T416" s="28"/>
      <c r="U416" s="29"/>
      <c r="V416" s="167">
        <v>0.25</v>
      </c>
      <c r="W416" s="313"/>
      <c r="X416" s="313"/>
      <c r="Y416" s="160">
        <f t="shared" si="209"/>
        <v>0.25</v>
      </c>
      <c r="Z416" s="159">
        <f t="shared" si="224"/>
        <v>2.5</v>
      </c>
      <c r="AA416" s="327"/>
      <c r="AB416" s="400">
        <f t="shared" si="233"/>
        <v>-30</v>
      </c>
      <c r="AC416" s="371"/>
      <c r="AD416" s="226" t="str">
        <f t="shared" si="210"/>
        <v/>
      </c>
      <c r="AE416" s="368">
        <f t="shared" si="225"/>
        <v>-27.5</v>
      </c>
      <c r="AF416" s="339"/>
      <c r="AG416" s="338"/>
      <c r="AH416" s="336"/>
      <c r="AI416" s="161">
        <f t="shared" si="226"/>
        <v>0</v>
      </c>
      <c r="AJ416" s="162">
        <f t="shared" si="211"/>
        <v>2.5</v>
      </c>
      <c r="AK416" s="163">
        <f t="shared" si="227"/>
        <v>2.5</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f t="shared" si="212"/>
        <v>1</v>
      </c>
      <c r="AX416" s="165" t="str">
        <f t="shared" si="213"/>
        <v/>
      </c>
      <c r="AY416" s="193">
        <f t="shared" si="214"/>
        <v>1</v>
      </c>
      <c r="AZ416" s="183" t="str">
        <f t="shared" si="215"/>
        <v/>
      </c>
      <c r="BA416" s="173">
        <f t="shared" si="216"/>
        <v>0.25</v>
      </c>
      <c r="BB416" s="174" t="str">
        <f t="shared" si="217"/>
        <v/>
      </c>
      <c r="BC416" s="186">
        <f t="shared" si="240"/>
        <v>0.25</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31.25" x14ac:dyDescent="0.3">
      <c r="A417" s="221"/>
      <c r="B417" s="222"/>
      <c r="C417" s="213">
        <v>406</v>
      </c>
      <c r="D417" s="640" t="s">
        <v>3639</v>
      </c>
      <c r="E417" s="16" t="s">
        <v>46</v>
      </c>
      <c r="F417" s="17"/>
      <c r="G417" s="134">
        <v>44244</v>
      </c>
      <c r="H417" s="135">
        <v>44279</v>
      </c>
      <c r="I417" s="141"/>
      <c r="J417" s="25"/>
      <c r="K417" s="145"/>
      <c r="L417" s="28"/>
      <c r="M417" s="395">
        <v>44279</v>
      </c>
      <c r="N417" s="158">
        <f t="shared" si="223"/>
        <v>26</v>
      </c>
      <c r="O417" s="27"/>
      <c r="P417" s="27"/>
      <c r="Q417" s="27"/>
      <c r="R417" s="27" t="s">
        <v>0</v>
      </c>
      <c r="S417" s="27"/>
      <c r="T417" s="28"/>
      <c r="U417" s="29"/>
      <c r="V417" s="32">
        <v>0.25</v>
      </c>
      <c r="W417" s="318"/>
      <c r="X417" s="319"/>
      <c r="Y417" s="160">
        <f t="shared" si="209"/>
        <v>0.25</v>
      </c>
      <c r="Z417" s="159">
        <f t="shared" si="224"/>
        <v>2.5</v>
      </c>
      <c r="AA417" s="327"/>
      <c r="AB417" s="400">
        <f t="shared" si="233"/>
        <v>-30</v>
      </c>
      <c r="AC417" s="371"/>
      <c r="AD417" s="226" t="str">
        <f t="shared" si="210"/>
        <v/>
      </c>
      <c r="AE417" s="368">
        <f t="shared" si="225"/>
        <v>-27.5</v>
      </c>
      <c r="AF417" s="339"/>
      <c r="AG417" s="338"/>
      <c r="AH417" s="336"/>
      <c r="AI417" s="161">
        <f t="shared" si="226"/>
        <v>0</v>
      </c>
      <c r="AJ417" s="162">
        <f t="shared" si="211"/>
        <v>2.5</v>
      </c>
      <c r="AK417" s="163">
        <f t="shared" si="227"/>
        <v>2.5</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f t="shared" si="212"/>
        <v>26</v>
      </c>
      <c r="AX417" s="165" t="str">
        <f t="shared" si="213"/>
        <v/>
      </c>
      <c r="AY417" s="193">
        <f t="shared" si="214"/>
        <v>26</v>
      </c>
      <c r="AZ417" s="183" t="str">
        <f t="shared" si="215"/>
        <v/>
      </c>
      <c r="BA417" s="173">
        <f t="shared" si="216"/>
        <v>0.25</v>
      </c>
      <c r="BB417" s="174" t="str">
        <f t="shared" si="217"/>
        <v/>
      </c>
      <c r="BC417" s="186">
        <f t="shared" si="240"/>
        <v>0.25</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31.25" x14ac:dyDescent="0.3">
      <c r="A418" s="221"/>
      <c r="B418" s="222"/>
      <c r="C418" s="214">
        <v>407</v>
      </c>
      <c r="D418" s="643" t="s">
        <v>3639</v>
      </c>
      <c r="E418" s="16" t="s">
        <v>3505</v>
      </c>
      <c r="F418" s="17"/>
      <c r="G418" s="134">
        <v>44244</v>
      </c>
      <c r="H418" s="135">
        <v>44279</v>
      </c>
      <c r="I418" s="141"/>
      <c r="J418" s="25"/>
      <c r="K418" s="145"/>
      <c r="L418" s="28"/>
      <c r="M418" s="395">
        <v>44279</v>
      </c>
      <c r="N418" s="158">
        <f t="shared" si="223"/>
        <v>26</v>
      </c>
      <c r="O418" s="27"/>
      <c r="P418" s="27"/>
      <c r="Q418" s="27"/>
      <c r="R418" s="27" t="s">
        <v>0</v>
      </c>
      <c r="S418" s="27"/>
      <c r="T418" s="28"/>
      <c r="U418" s="29"/>
      <c r="V418" s="32">
        <v>0.25</v>
      </c>
      <c r="W418" s="318"/>
      <c r="X418" s="319"/>
      <c r="Y418" s="160">
        <f t="shared" si="209"/>
        <v>0.25</v>
      </c>
      <c r="Z418" s="159">
        <f t="shared" si="224"/>
        <v>2.5</v>
      </c>
      <c r="AA418" s="327"/>
      <c r="AB418" s="400">
        <f t="shared" si="233"/>
        <v>-30</v>
      </c>
      <c r="AC418" s="371"/>
      <c r="AD418" s="226" t="str">
        <f t="shared" si="210"/>
        <v/>
      </c>
      <c r="AE418" s="368">
        <f t="shared" si="225"/>
        <v>-27.5</v>
      </c>
      <c r="AF418" s="339"/>
      <c r="AG418" s="338"/>
      <c r="AH418" s="336"/>
      <c r="AI418" s="161">
        <f t="shared" si="226"/>
        <v>0</v>
      </c>
      <c r="AJ418" s="162">
        <f t="shared" si="211"/>
        <v>2.5</v>
      </c>
      <c r="AK418" s="163">
        <f t="shared" si="227"/>
        <v>2.5</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f t="shared" si="212"/>
        <v>26</v>
      </c>
      <c r="AX418" s="165" t="str">
        <f t="shared" si="213"/>
        <v/>
      </c>
      <c r="AY418" s="193">
        <f t="shared" si="214"/>
        <v>26</v>
      </c>
      <c r="AZ418" s="183" t="str">
        <f t="shared" si="215"/>
        <v/>
      </c>
      <c r="BA418" s="173">
        <f t="shared" si="216"/>
        <v>0.25</v>
      </c>
      <c r="BB418" s="174" t="str">
        <f t="shared" si="217"/>
        <v/>
      </c>
      <c r="BC418" s="186">
        <f t="shared" si="240"/>
        <v>0.25</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31.25" x14ac:dyDescent="0.3">
      <c r="A419" s="221"/>
      <c r="B419" s="222"/>
      <c r="C419" s="214">
        <v>408</v>
      </c>
      <c r="D419" s="647" t="s">
        <v>3639</v>
      </c>
      <c r="E419" s="18" t="s">
        <v>3541</v>
      </c>
      <c r="F419" s="17"/>
      <c r="G419" s="134">
        <v>44244</v>
      </c>
      <c r="H419" s="135">
        <v>44279</v>
      </c>
      <c r="I419" s="141"/>
      <c r="J419" s="25"/>
      <c r="K419" s="145"/>
      <c r="L419" s="28"/>
      <c r="M419" s="395">
        <v>44279</v>
      </c>
      <c r="N419" s="158">
        <f t="shared" si="223"/>
        <v>26</v>
      </c>
      <c r="O419" s="27"/>
      <c r="P419" s="27"/>
      <c r="Q419" s="27"/>
      <c r="R419" s="27" t="s">
        <v>0</v>
      </c>
      <c r="S419" s="27"/>
      <c r="T419" s="28"/>
      <c r="U419" s="29"/>
      <c r="V419" s="32">
        <v>0.25</v>
      </c>
      <c r="W419" s="318"/>
      <c r="X419" s="319"/>
      <c r="Y419" s="160">
        <f t="shared" si="209"/>
        <v>0.25</v>
      </c>
      <c r="Z419" s="159">
        <f t="shared" si="224"/>
        <v>2.5</v>
      </c>
      <c r="AA419" s="327"/>
      <c r="AB419" s="400">
        <f t="shared" si="233"/>
        <v>-30</v>
      </c>
      <c r="AC419" s="371"/>
      <c r="AD419" s="226" t="str">
        <f t="shared" si="210"/>
        <v/>
      </c>
      <c r="AE419" s="368">
        <f t="shared" si="225"/>
        <v>-27.5</v>
      </c>
      <c r="AF419" s="339"/>
      <c r="AG419" s="338"/>
      <c r="AH419" s="336"/>
      <c r="AI419" s="161">
        <f t="shared" si="226"/>
        <v>0</v>
      </c>
      <c r="AJ419" s="162">
        <f t="shared" si="211"/>
        <v>2.5</v>
      </c>
      <c r="AK419" s="163">
        <f t="shared" si="227"/>
        <v>2.5</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f t="shared" si="212"/>
        <v>26</v>
      </c>
      <c r="AX419" s="165" t="str">
        <f t="shared" si="213"/>
        <v/>
      </c>
      <c r="AY419" s="193">
        <f t="shared" si="214"/>
        <v>26</v>
      </c>
      <c r="AZ419" s="183" t="str">
        <f t="shared" si="215"/>
        <v/>
      </c>
      <c r="BA419" s="173">
        <f t="shared" si="216"/>
        <v>0.25</v>
      </c>
      <c r="BB419" s="174" t="str">
        <f t="shared" si="217"/>
        <v/>
      </c>
      <c r="BC419" s="186">
        <f t="shared" si="240"/>
        <v>0.25</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37.5" x14ac:dyDescent="0.3">
      <c r="A420" s="221"/>
      <c r="B420" s="222"/>
      <c r="C420" s="213">
        <v>409</v>
      </c>
      <c r="D420" s="675" t="s">
        <v>3640</v>
      </c>
      <c r="E420" s="16" t="s">
        <v>46</v>
      </c>
      <c r="F420" s="17"/>
      <c r="G420" s="134">
        <v>44244</v>
      </c>
      <c r="H420" s="135">
        <v>44279</v>
      </c>
      <c r="I420" s="141"/>
      <c r="J420" s="25"/>
      <c r="K420" s="145"/>
      <c r="L420" s="28"/>
      <c r="M420" s="395">
        <v>44279</v>
      </c>
      <c r="N420" s="158">
        <f t="shared" si="223"/>
        <v>26</v>
      </c>
      <c r="O420" s="27"/>
      <c r="P420" s="27"/>
      <c r="Q420" s="27"/>
      <c r="R420" s="27" t="s">
        <v>0</v>
      </c>
      <c r="S420" s="27"/>
      <c r="T420" s="28"/>
      <c r="U420" s="29"/>
      <c r="V420" s="32">
        <v>0.25</v>
      </c>
      <c r="W420" s="318"/>
      <c r="X420" s="319"/>
      <c r="Y420" s="160">
        <f t="shared" si="209"/>
        <v>0.25</v>
      </c>
      <c r="Z420" s="159">
        <f t="shared" si="224"/>
        <v>2.5</v>
      </c>
      <c r="AA420" s="327"/>
      <c r="AB420" s="400">
        <f t="shared" si="233"/>
        <v>-30</v>
      </c>
      <c r="AC420" s="371"/>
      <c r="AD420" s="226" t="str">
        <f t="shared" si="210"/>
        <v/>
      </c>
      <c r="AE420" s="368">
        <f t="shared" si="225"/>
        <v>-27.5</v>
      </c>
      <c r="AF420" s="339"/>
      <c r="AG420" s="338"/>
      <c r="AH420" s="336"/>
      <c r="AI420" s="161">
        <f t="shared" si="226"/>
        <v>0</v>
      </c>
      <c r="AJ420" s="162">
        <f t="shared" si="211"/>
        <v>2.5</v>
      </c>
      <c r="AK420" s="163">
        <f t="shared" si="227"/>
        <v>2.5</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f t="shared" si="212"/>
        <v>26</v>
      </c>
      <c r="AX420" s="165" t="str">
        <f t="shared" si="213"/>
        <v/>
      </c>
      <c r="AY420" s="193">
        <f t="shared" si="214"/>
        <v>26</v>
      </c>
      <c r="AZ420" s="183" t="str">
        <f t="shared" si="215"/>
        <v/>
      </c>
      <c r="BA420" s="173">
        <f t="shared" si="216"/>
        <v>0.25</v>
      </c>
      <c r="BB420" s="174" t="str">
        <f t="shared" si="217"/>
        <v/>
      </c>
      <c r="BC420" s="186">
        <f t="shared" si="240"/>
        <v>0.25</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37.5" x14ac:dyDescent="0.3">
      <c r="A421" s="221"/>
      <c r="B421" s="222"/>
      <c r="C421" s="214">
        <v>410</v>
      </c>
      <c r="D421" s="676" t="s">
        <v>3640</v>
      </c>
      <c r="E421" s="16" t="s">
        <v>3505</v>
      </c>
      <c r="F421" s="17"/>
      <c r="G421" s="134">
        <v>44244</v>
      </c>
      <c r="H421" s="137">
        <v>44279</v>
      </c>
      <c r="I421" s="143"/>
      <c r="J421" s="80"/>
      <c r="K421" s="147"/>
      <c r="L421" s="30"/>
      <c r="M421" s="395">
        <v>44279</v>
      </c>
      <c r="N421" s="158">
        <f t="shared" si="223"/>
        <v>26</v>
      </c>
      <c r="O421" s="27"/>
      <c r="P421" s="27"/>
      <c r="Q421" s="27"/>
      <c r="R421" s="27" t="s">
        <v>0</v>
      </c>
      <c r="S421" s="27"/>
      <c r="T421" s="28"/>
      <c r="U421" s="29"/>
      <c r="V421" s="32">
        <v>0.25</v>
      </c>
      <c r="W421" s="318"/>
      <c r="X421" s="319"/>
      <c r="Y421" s="160">
        <f t="shared" si="209"/>
        <v>0.25</v>
      </c>
      <c r="Z421" s="159">
        <f t="shared" si="224"/>
        <v>2.5</v>
      </c>
      <c r="AA421" s="327"/>
      <c r="AB421" s="400">
        <f t="shared" si="233"/>
        <v>-30</v>
      </c>
      <c r="AC421" s="371"/>
      <c r="AD421" s="226" t="str">
        <f t="shared" si="210"/>
        <v/>
      </c>
      <c r="AE421" s="368">
        <f t="shared" si="225"/>
        <v>-27.5</v>
      </c>
      <c r="AF421" s="339"/>
      <c r="AG421" s="338"/>
      <c r="AH421" s="336"/>
      <c r="AI421" s="161">
        <f t="shared" si="226"/>
        <v>0</v>
      </c>
      <c r="AJ421" s="162">
        <f t="shared" si="211"/>
        <v>2.5</v>
      </c>
      <c r="AK421" s="163">
        <f t="shared" si="227"/>
        <v>2.5</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f t="shared" si="212"/>
        <v>26</v>
      </c>
      <c r="AX421" s="165" t="str">
        <f t="shared" si="213"/>
        <v/>
      </c>
      <c r="AY421" s="193">
        <f t="shared" si="214"/>
        <v>26</v>
      </c>
      <c r="AZ421" s="183" t="str">
        <f t="shared" si="215"/>
        <v/>
      </c>
      <c r="BA421" s="173">
        <f t="shared" si="216"/>
        <v>0.25</v>
      </c>
      <c r="BB421" s="174" t="str">
        <f t="shared" si="217"/>
        <v/>
      </c>
      <c r="BC421" s="186">
        <f t="shared" si="240"/>
        <v>0.25</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37.5" x14ac:dyDescent="0.3">
      <c r="A422" s="221"/>
      <c r="B422" s="222"/>
      <c r="C422" s="213">
        <v>411</v>
      </c>
      <c r="D422" s="677" t="s">
        <v>3640</v>
      </c>
      <c r="E422" s="16" t="s">
        <v>3541</v>
      </c>
      <c r="F422" s="17"/>
      <c r="G422" s="134">
        <v>44244</v>
      </c>
      <c r="H422" s="135">
        <v>44279</v>
      </c>
      <c r="I422" s="141"/>
      <c r="J422" s="25"/>
      <c r="K422" s="145"/>
      <c r="L422" s="28"/>
      <c r="M422" s="395">
        <v>44279</v>
      </c>
      <c r="N422" s="158">
        <f t="shared" si="223"/>
        <v>26</v>
      </c>
      <c r="O422" s="27"/>
      <c r="P422" s="27"/>
      <c r="Q422" s="27"/>
      <c r="R422" s="27" t="s">
        <v>0</v>
      </c>
      <c r="S422" s="27"/>
      <c r="T422" s="28"/>
      <c r="U422" s="29"/>
      <c r="V422" s="32">
        <v>0.25</v>
      </c>
      <c r="W422" s="318"/>
      <c r="X422" s="319"/>
      <c r="Y422" s="160">
        <f t="shared" si="209"/>
        <v>0.25</v>
      </c>
      <c r="Z422" s="159">
        <f t="shared" si="224"/>
        <v>2.5</v>
      </c>
      <c r="AA422" s="327"/>
      <c r="AB422" s="400">
        <f t="shared" si="233"/>
        <v>-30</v>
      </c>
      <c r="AC422" s="371"/>
      <c r="AD422" s="226" t="str">
        <f t="shared" si="210"/>
        <v/>
      </c>
      <c r="AE422" s="368">
        <f t="shared" si="225"/>
        <v>-27.5</v>
      </c>
      <c r="AF422" s="339"/>
      <c r="AG422" s="338"/>
      <c r="AH422" s="336"/>
      <c r="AI422" s="161">
        <f t="shared" si="226"/>
        <v>0</v>
      </c>
      <c r="AJ422" s="162">
        <f t="shared" si="211"/>
        <v>2.5</v>
      </c>
      <c r="AK422" s="163">
        <f t="shared" si="227"/>
        <v>2.5</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f t="shared" si="212"/>
        <v>26</v>
      </c>
      <c r="AX422" s="165" t="str">
        <f t="shared" si="213"/>
        <v/>
      </c>
      <c r="AY422" s="193">
        <f t="shared" si="214"/>
        <v>26</v>
      </c>
      <c r="AZ422" s="183" t="str">
        <f t="shared" si="215"/>
        <v/>
      </c>
      <c r="BA422" s="173">
        <f t="shared" si="216"/>
        <v>0.25</v>
      </c>
      <c r="BB422" s="174" t="str">
        <f t="shared" si="217"/>
        <v/>
      </c>
      <c r="BC422" s="186">
        <f t="shared" si="240"/>
        <v>0.25</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82.5" customHeight="1" x14ac:dyDescent="0.3">
      <c r="A423" s="221"/>
      <c r="B423" s="222"/>
      <c r="C423" s="214">
        <v>412</v>
      </c>
      <c r="D423" s="655" t="s">
        <v>3641</v>
      </c>
      <c r="E423" s="18" t="s">
        <v>3508</v>
      </c>
      <c r="F423" s="17"/>
      <c r="G423" s="134">
        <v>44245</v>
      </c>
      <c r="H423" s="135">
        <v>44279</v>
      </c>
      <c r="I423" s="141"/>
      <c r="J423" s="25"/>
      <c r="K423" s="145"/>
      <c r="L423" s="28"/>
      <c r="M423" s="395">
        <v>44279</v>
      </c>
      <c r="N423" s="158">
        <f t="shared" si="223"/>
        <v>25</v>
      </c>
      <c r="O423" s="27" t="s">
        <v>0</v>
      </c>
      <c r="P423" s="27"/>
      <c r="Q423" s="27"/>
      <c r="R423" s="27"/>
      <c r="S423" s="27"/>
      <c r="T423" s="28"/>
      <c r="U423" s="29"/>
      <c r="V423" s="32">
        <v>0.25</v>
      </c>
      <c r="W423" s="318">
        <v>0.25</v>
      </c>
      <c r="X423" s="319"/>
      <c r="Y423" s="160">
        <f t="shared" si="209"/>
        <v>0.5</v>
      </c>
      <c r="Z423" s="159">
        <f t="shared" si="224"/>
        <v>7.5</v>
      </c>
      <c r="AA423" s="327"/>
      <c r="AB423" s="400">
        <f t="shared" si="233"/>
        <v>-30</v>
      </c>
      <c r="AC423" s="371"/>
      <c r="AD423" s="226" t="str">
        <f t="shared" si="210"/>
        <v/>
      </c>
      <c r="AE423" s="368">
        <f t="shared" si="225"/>
        <v>-22.5</v>
      </c>
      <c r="AF423" s="339"/>
      <c r="AG423" s="338"/>
      <c r="AH423" s="336"/>
      <c r="AI423" s="161">
        <f t="shared" si="226"/>
        <v>0</v>
      </c>
      <c r="AJ423" s="162">
        <f t="shared" si="211"/>
        <v>7.5</v>
      </c>
      <c r="AK423" s="163">
        <f t="shared" si="227"/>
        <v>7.5</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f t="shared" si="212"/>
        <v>25</v>
      </c>
      <c r="AX423" s="165" t="str">
        <f t="shared" si="213"/>
        <v/>
      </c>
      <c r="AY423" s="193">
        <f t="shared" si="214"/>
        <v>25</v>
      </c>
      <c r="AZ423" s="183" t="str">
        <f t="shared" si="215"/>
        <v/>
      </c>
      <c r="BA423" s="173">
        <f t="shared" si="216"/>
        <v>0.25</v>
      </c>
      <c r="BB423" s="174" t="str">
        <f t="shared" si="217"/>
        <v/>
      </c>
      <c r="BC423" s="186">
        <f t="shared" si="240"/>
        <v>0.25</v>
      </c>
      <c r="BD423" s="174" t="str">
        <f t="shared" si="218"/>
        <v/>
      </c>
      <c r="BE423" s="201">
        <f t="shared" si="219"/>
        <v>0.25</v>
      </c>
      <c r="BF423" s="174" t="str">
        <f t="shared" si="220"/>
        <v/>
      </c>
      <c r="BG423" s="186">
        <f t="shared" si="221"/>
        <v>0.25</v>
      </c>
      <c r="BH423" s="175" t="str">
        <f t="shared" si="222"/>
        <v/>
      </c>
      <c r="BI423" s="632"/>
      <c r="BQ423" s="57" t="s">
        <v>2427</v>
      </c>
      <c r="BV423" s="57" t="s">
        <v>2428</v>
      </c>
      <c r="BW423" s="57"/>
    </row>
    <row r="424" spans="1:75" ht="76.5" customHeight="1" x14ac:dyDescent="0.3">
      <c r="A424" s="221"/>
      <c r="B424" s="222"/>
      <c r="C424" s="214">
        <v>413</v>
      </c>
      <c r="D424" s="660" t="s">
        <v>3641</v>
      </c>
      <c r="E424" s="16" t="s">
        <v>3505</v>
      </c>
      <c r="F424" s="17"/>
      <c r="G424" s="134">
        <v>44245</v>
      </c>
      <c r="H424" s="135">
        <v>44279</v>
      </c>
      <c r="I424" s="141"/>
      <c r="J424" s="25"/>
      <c r="K424" s="145"/>
      <c r="L424" s="28"/>
      <c r="M424" s="395">
        <v>44279</v>
      </c>
      <c r="N424" s="158">
        <f t="shared" si="223"/>
        <v>25</v>
      </c>
      <c r="O424" s="27"/>
      <c r="P424" s="27"/>
      <c r="Q424" s="27"/>
      <c r="R424" s="27" t="s">
        <v>0</v>
      </c>
      <c r="S424" s="27"/>
      <c r="T424" s="28"/>
      <c r="U424" s="29"/>
      <c r="V424" s="32">
        <v>0.25</v>
      </c>
      <c r="W424" s="318"/>
      <c r="X424" s="319"/>
      <c r="Y424" s="160">
        <f t="shared" si="209"/>
        <v>0.25</v>
      </c>
      <c r="Z424" s="159">
        <f t="shared" si="224"/>
        <v>2.5</v>
      </c>
      <c r="AA424" s="327"/>
      <c r="AB424" s="400">
        <f t="shared" si="233"/>
        <v>-30</v>
      </c>
      <c r="AC424" s="371"/>
      <c r="AD424" s="226" t="str">
        <f t="shared" si="210"/>
        <v/>
      </c>
      <c r="AE424" s="368">
        <f t="shared" si="225"/>
        <v>-27.5</v>
      </c>
      <c r="AF424" s="339"/>
      <c r="AG424" s="338"/>
      <c r="AH424" s="336"/>
      <c r="AI424" s="161">
        <f t="shared" si="226"/>
        <v>0</v>
      </c>
      <c r="AJ424" s="162">
        <f t="shared" si="211"/>
        <v>2.5</v>
      </c>
      <c r="AK424" s="163">
        <f t="shared" si="227"/>
        <v>2.5</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f t="shared" si="212"/>
        <v>25</v>
      </c>
      <c r="AX424" s="165" t="str">
        <f t="shared" si="213"/>
        <v/>
      </c>
      <c r="AY424" s="193">
        <f t="shared" si="214"/>
        <v>25</v>
      </c>
      <c r="AZ424" s="183" t="str">
        <f t="shared" si="215"/>
        <v/>
      </c>
      <c r="BA424" s="173">
        <f t="shared" si="216"/>
        <v>0.25</v>
      </c>
      <c r="BB424" s="174" t="str">
        <f t="shared" si="217"/>
        <v/>
      </c>
      <c r="BC424" s="186">
        <f t="shared" si="240"/>
        <v>0.25</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78" customHeight="1" x14ac:dyDescent="0.3">
      <c r="A425" s="221"/>
      <c r="B425" s="222"/>
      <c r="C425" s="213">
        <v>414</v>
      </c>
      <c r="D425" s="661" t="s">
        <v>3641</v>
      </c>
      <c r="E425" s="16" t="s">
        <v>3541</v>
      </c>
      <c r="F425" s="17"/>
      <c r="G425" s="134">
        <v>44245</v>
      </c>
      <c r="H425" s="135">
        <v>44279</v>
      </c>
      <c r="I425" s="141"/>
      <c r="J425" s="25"/>
      <c r="K425" s="145"/>
      <c r="L425" s="28"/>
      <c r="M425" s="395">
        <v>44279</v>
      </c>
      <c r="N425" s="158">
        <f t="shared" si="223"/>
        <v>25</v>
      </c>
      <c r="O425" s="27"/>
      <c r="P425" s="27"/>
      <c r="Q425" s="27"/>
      <c r="R425" s="27" t="s">
        <v>0</v>
      </c>
      <c r="S425" s="27"/>
      <c r="T425" s="28"/>
      <c r="U425" s="29"/>
      <c r="V425" s="32">
        <v>0.25</v>
      </c>
      <c r="W425" s="318"/>
      <c r="X425" s="319"/>
      <c r="Y425" s="160">
        <f t="shared" si="209"/>
        <v>0.25</v>
      </c>
      <c r="Z425" s="159">
        <f t="shared" si="224"/>
        <v>2.5</v>
      </c>
      <c r="AA425" s="327"/>
      <c r="AB425" s="400">
        <f t="shared" si="233"/>
        <v>-30</v>
      </c>
      <c r="AC425" s="371"/>
      <c r="AD425" s="226" t="str">
        <f t="shared" si="210"/>
        <v/>
      </c>
      <c r="AE425" s="368">
        <f t="shared" si="225"/>
        <v>-27.5</v>
      </c>
      <c r="AF425" s="339"/>
      <c r="AG425" s="338"/>
      <c r="AH425" s="336"/>
      <c r="AI425" s="161">
        <f t="shared" si="226"/>
        <v>0</v>
      </c>
      <c r="AJ425" s="162">
        <f t="shared" si="211"/>
        <v>2.5</v>
      </c>
      <c r="AK425" s="163">
        <f t="shared" si="227"/>
        <v>2.5</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f t="shared" si="212"/>
        <v>25</v>
      </c>
      <c r="AX425" s="165" t="str">
        <f t="shared" si="213"/>
        <v/>
      </c>
      <c r="AY425" s="193">
        <f t="shared" si="214"/>
        <v>25</v>
      </c>
      <c r="AZ425" s="183" t="str">
        <f t="shared" si="215"/>
        <v/>
      </c>
      <c r="BA425" s="173">
        <f t="shared" si="216"/>
        <v>0.25</v>
      </c>
      <c r="BB425" s="174" t="str">
        <f t="shared" si="217"/>
        <v/>
      </c>
      <c r="BC425" s="186">
        <f t="shared" si="240"/>
        <v>0.25</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56.25" x14ac:dyDescent="0.3">
      <c r="A426" s="221"/>
      <c r="B426" s="222"/>
      <c r="C426" s="214">
        <v>415</v>
      </c>
      <c r="D426" s="640" t="s">
        <v>3642</v>
      </c>
      <c r="E426" s="16" t="s">
        <v>46</v>
      </c>
      <c r="F426" s="17"/>
      <c r="G426" s="134">
        <v>44245</v>
      </c>
      <c r="H426" s="135">
        <v>44259</v>
      </c>
      <c r="I426" s="141" t="s">
        <v>0</v>
      </c>
      <c r="J426" s="25"/>
      <c r="K426" s="145"/>
      <c r="L426" s="28"/>
      <c r="M426" s="395">
        <v>44259</v>
      </c>
      <c r="N426" s="158">
        <f t="shared" si="223"/>
        <v>11</v>
      </c>
      <c r="O426" s="27"/>
      <c r="P426" s="27"/>
      <c r="Q426" s="27"/>
      <c r="R426" s="27" t="s">
        <v>0</v>
      </c>
      <c r="S426" s="27"/>
      <c r="T426" s="28"/>
      <c r="U426" s="29"/>
      <c r="V426" s="32">
        <v>0.25</v>
      </c>
      <c r="W426" s="318"/>
      <c r="X426" s="319"/>
      <c r="Y426" s="160">
        <f t="shared" si="209"/>
        <v>0.25</v>
      </c>
      <c r="Z426" s="159">
        <f t="shared" si="224"/>
        <v>2.5</v>
      </c>
      <c r="AA426" s="327"/>
      <c r="AB426" s="400">
        <f t="shared" si="233"/>
        <v>-30</v>
      </c>
      <c r="AC426" s="371"/>
      <c r="AD426" s="226" t="str">
        <f t="shared" si="210"/>
        <v/>
      </c>
      <c r="AE426" s="368">
        <f t="shared" si="225"/>
        <v>-27.5</v>
      </c>
      <c r="AF426" s="339"/>
      <c r="AG426" s="338"/>
      <c r="AH426" s="336"/>
      <c r="AI426" s="161">
        <f t="shared" si="226"/>
        <v>0</v>
      </c>
      <c r="AJ426" s="162">
        <f t="shared" si="211"/>
        <v>2.5</v>
      </c>
      <c r="AK426" s="163">
        <f t="shared" si="227"/>
        <v>2.5</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f t="shared" si="212"/>
        <v>11</v>
      </c>
      <c r="AX426" s="165" t="str">
        <f t="shared" si="213"/>
        <v/>
      </c>
      <c r="AY426" s="193">
        <f t="shared" si="214"/>
        <v>11</v>
      </c>
      <c r="AZ426" s="183" t="str">
        <f t="shared" si="215"/>
        <v/>
      </c>
      <c r="BA426" s="173">
        <f t="shared" si="216"/>
        <v>0.25</v>
      </c>
      <c r="BB426" s="174" t="str">
        <f t="shared" si="217"/>
        <v/>
      </c>
      <c r="BC426" s="186">
        <f t="shared" si="240"/>
        <v>0.25</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37.5" x14ac:dyDescent="0.3">
      <c r="A427" s="221"/>
      <c r="B427" s="222"/>
      <c r="C427" s="213">
        <v>416</v>
      </c>
      <c r="D427" s="655" t="s">
        <v>3643</v>
      </c>
      <c r="E427" s="18" t="s">
        <v>46</v>
      </c>
      <c r="F427" s="17"/>
      <c r="G427" s="134">
        <v>44245</v>
      </c>
      <c r="H427" s="135">
        <v>44259</v>
      </c>
      <c r="I427" s="141" t="s">
        <v>0</v>
      </c>
      <c r="J427" s="25"/>
      <c r="K427" s="145"/>
      <c r="L427" s="28"/>
      <c r="M427" s="395">
        <v>44259</v>
      </c>
      <c r="N427" s="158">
        <f t="shared" si="223"/>
        <v>11</v>
      </c>
      <c r="O427" s="27" t="s">
        <v>0</v>
      </c>
      <c r="P427" s="27"/>
      <c r="Q427" s="27"/>
      <c r="R427" s="27"/>
      <c r="S427" s="27"/>
      <c r="T427" s="28"/>
      <c r="U427" s="29"/>
      <c r="V427" s="32">
        <v>0.25</v>
      </c>
      <c r="W427" s="318">
        <v>0.25</v>
      </c>
      <c r="X427" s="319"/>
      <c r="Y427" s="160">
        <f t="shared" si="209"/>
        <v>0.5</v>
      </c>
      <c r="Z427" s="159">
        <f t="shared" si="224"/>
        <v>7.5</v>
      </c>
      <c r="AA427" s="327"/>
      <c r="AB427" s="400">
        <f t="shared" si="233"/>
        <v>-30</v>
      </c>
      <c r="AC427" s="371"/>
      <c r="AD427" s="226" t="str">
        <f t="shared" si="210"/>
        <v/>
      </c>
      <c r="AE427" s="368">
        <f t="shared" si="225"/>
        <v>-22.5</v>
      </c>
      <c r="AF427" s="339"/>
      <c r="AG427" s="338"/>
      <c r="AH427" s="336"/>
      <c r="AI427" s="161">
        <f t="shared" si="226"/>
        <v>0</v>
      </c>
      <c r="AJ427" s="162">
        <f t="shared" si="211"/>
        <v>7.5</v>
      </c>
      <c r="AK427" s="163">
        <f t="shared" si="227"/>
        <v>7.5</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f t="shared" si="212"/>
        <v>11</v>
      </c>
      <c r="AX427" s="165" t="str">
        <f t="shared" si="213"/>
        <v/>
      </c>
      <c r="AY427" s="193">
        <f t="shared" si="214"/>
        <v>11</v>
      </c>
      <c r="AZ427" s="183" t="str">
        <f t="shared" si="215"/>
        <v/>
      </c>
      <c r="BA427" s="173">
        <f t="shared" si="216"/>
        <v>0.25</v>
      </c>
      <c r="BB427" s="174" t="str">
        <f t="shared" si="217"/>
        <v/>
      </c>
      <c r="BC427" s="186">
        <f t="shared" si="240"/>
        <v>0.25</v>
      </c>
      <c r="BD427" s="174" t="str">
        <f t="shared" si="218"/>
        <v/>
      </c>
      <c r="BE427" s="201">
        <f t="shared" si="219"/>
        <v>0.25</v>
      </c>
      <c r="BF427" s="174" t="str">
        <f t="shared" si="220"/>
        <v/>
      </c>
      <c r="BG427" s="186">
        <f t="shared" si="221"/>
        <v>0.25</v>
      </c>
      <c r="BH427" s="175" t="str">
        <f t="shared" si="222"/>
        <v/>
      </c>
      <c r="BI427" s="632"/>
      <c r="BQ427" s="57" t="s">
        <v>2435</v>
      </c>
      <c r="BV427" s="57" t="s">
        <v>2436</v>
      </c>
      <c r="BW427" s="57"/>
    </row>
    <row r="428" spans="1:75" ht="56.25" x14ac:dyDescent="0.3">
      <c r="A428" s="221"/>
      <c r="B428" s="222"/>
      <c r="C428" s="214">
        <v>417</v>
      </c>
      <c r="D428" s="643" t="s">
        <v>3642</v>
      </c>
      <c r="E428" s="16" t="s">
        <v>3505</v>
      </c>
      <c r="F428" s="17"/>
      <c r="G428" s="134">
        <v>44245</v>
      </c>
      <c r="H428" s="135">
        <v>44279</v>
      </c>
      <c r="I428" s="141"/>
      <c r="J428" s="25"/>
      <c r="K428" s="145"/>
      <c r="L428" s="28"/>
      <c r="M428" s="395">
        <v>44279</v>
      </c>
      <c r="N428" s="158">
        <f t="shared" si="223"/>
        <v>25</v>
      </c>
      <c r="O428" s="27"/>
      <c r="P428" s="27"/>
      <c r="Q428" s="27"/>
      <c r="R428" s="27" t="s">
        <v>0</v>
      </c>
      <c r="S428" s="27"/>
      <c r="T428" s="28"/>
      <c r="U428" s="29"/>
      <c r="V428" s="32">
        <v>0.25</v>
      </c>
      <c r="W428" s="318"/>
      <c r="X428" s="319"/>
      <c r="Y428" s="160">
        <f t="shared" si="209"/>
        <v>0.25</v>
      </c>
      <c r="Z428" s="159">
        <f t="shared" si="224"/>
        <v>2.5</v>
      </c>
      <c r="AA428" s="327"/>
      <c r="AB428" s="400">
        <f t="shared" si="233"/>
        <v>-30</v>
      </c>
      <c r="AC428" s="371"/>
      <c r="AD428" s="226" t="str">
        <f t="shared" si="210"/>
        <v/>
      </c>
      <c r="AE428" s="368">
        <f t="shared" si="225"/>
        <v>-27.5</v>
      </c>
      <c r="AF428" s="339"/>
      <c r="AG428" s="338"/>
      <c r="AH428" s="336"/>
      <c r="AI428" s="161">
        <f t="shared" si="226"/>
        <v>0</v>
      </c>
      <c r="AJ428" s="162">
        <f t="shared" si="211"/>
        <v>2.5</v>
      </c>
      <c r="AK428" s="163">
        <f t="shared" si="227"/>
        <v>2.5</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f t="shared" si="212"/>
        <v>25</v>
      </c>
      <c r="AX428" s="165" t="str">
        <f t="shared" si="213"/>
        <v/>
      </c>
      <c r="AY428" s="193">
        <f t="shared" si="214"/>
        <v>25</v>
      </c>
      <c r="AZ428" s="183" t="str">
        <f t="shared" si="215"/>
        <v/>
      </c>
      <c r="BA428" s="173">
        <f t="shared" si="216"/>
        <v>0.25</v>
      </c>
      <c r="BB428" s="174" t="str">
        <f t="shared" si="217"/>
        <v/>
      </c>
      <c r="BC428" s="186">
        <f t="shared" si="240"/>
        <v>0.25</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37.5" x14ac:dyDescent="0.3">
      <c r="A429" s="221"/>
      <c r="B429" s="222"/>
      <c r="C429" s="214">
        <v>418</v>
      </c>
      <c r="D429" s="660" t="s">
        <v>3643</v>
      </c>
      <c r="E429" s="16" t="s">
        <v>3505</v>
      </c>
      <c r="F429" s="17"/>
      <c r="G429" s="134">
        <v>44245</v>
      </c>
      <c r="H429" s="135">
        <v>44279</v>
      </c>
      <c r="I429" s="141"/>
      <c r="J429" s="25"/>
      <c r="K429" s="145"/>
      <c r="L429" s="28"/>
      <c r="M429" s="395">
        <v>44279</v>
      </c>
      <c r="N429" s="158">
        <f t="shared" si="223"/>
        <v>25</v>
      </c>
      <c r="O429" s="27"/>
      <c r="P429" s="27"/>
      <c r="Q429" s="27"/>
      <c r="R429" s="27" t="s">
        <v>0</v>
      </c>
      <c r="S429" s="27"/>
      <c r="T429" s="28"/>
      <c r="U429" s="29"/>
      <c r="V429" s="32">
        <v>0.25</v>
      </c>
      <c r="W429" s="318"/>
      <c r="X429" s="319"/>
      <c r="Y429" s="160">
        <f t="shared" si="209"/>
        <v>0.25</v>
      </c>
      <c r="Z429" s="159">
        <f t="shared" si="224"/>
        <v>2.5</v>
      </c>
      <c r="AA429" s="327"/>
      <c r="AB429" s="400">
        <f t="shared" si="233"/>
        <v>-30</v>
      </c>
      <c r="AC429" s="371"/>
      <c r="AD429" s="226" t="str">
        <f t="shared" si="210"/>
        <v/>
      </c>
      <c r="AE429" s="368">
        <f t="shared" si="225"/>
        <v>-27.5</v>
      </c>
      <c r="AF429" s="339"/>
      <c r="AG429" s="338"/>
      <c r="AH429" s="336"/>
      <c r="AI429" s="161">
        <f t="shared" si="226"/>
        <v>0</v>
      </c>
      <c r="AJ429" s="162">
        <f t="shared" si="211"/>
        <v>2.5</v>
      </c>
      <c r="AK429" s="163">
        <f t="shared" si="227"/>
        <v>2.5</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f t="shared" si="212"/>
        <v>25</v>
      </c>
      <c r="AX429" s="165" t="str">
        <f t="shared" si="213"/>
        <v/>
      </c>
      <c r="AY429" s="193">
        <f t="shared" si="214"/>
        <v>25</v>
      </c>
      <c r="AZ429" s="183" t="str">
        <f t="shared" si="215"/>
        <v/>
      </c>
      <c r="BA429" s="173">
        <f t="shared" si="216"/>
        <v>0.25</v>
      </c>
      <c r="BB429" s="174" t="str">
        <f t="shared" si="217"/>
        <v/>
      </c>
      <c r="BC429" s="186">
        <f t="shared" si="240"/>
        <v>0.25</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56.25" x14ac:dyDescent="0.3">
      <c r="A430" s="221"/>
      <c r="B430" s="222"/>
      <c r="C430" s="213">
        <v>419</v>
      </c>
      <c r="D430" s="647" t="s">
        <v>3642</v>
      </c>
      <c r="E430" s="16" t="s">
        <v>3541</v>
      </c>
      <c r="F430" s="17"/>
      <c r="G430" s="134">
        <v>44245</v>
      </c>
      <c r="H430" s="135">
        <v>44279</v>
      </c>
      <c r="I430" s="141"/>
      <c r="J430" s="25"/>
      <c r="K430" s="145"/>
      <c r="L430" s="28"/>
      <c r="M430" s="395">
        <v>44279</v>
      </c>
      <c r="N430" s="158">
        <f t="shared" si="223"/>
        <v>25</v>
      </c>
      <c r="O430" s="27"/>
      <c r="P430" s="27"/>
      <c r="Q430" s="27"/>
      <c r="R430" s="27" t="s">
        <v>0</v>
      </c>
      <c r="S430" s="27"/>
      <c r="T430" s="28"/>
      <c r="U430" s="29"/>
      <c r="V430" s="32">
        <v>0.25</v>
      </c>
      <c r="W430" s="318"/>
      <c r="X430" s="319"/>
      <c r="Y430" s="160">
        <f t="shared" si="209"/>
        <v>0.25</v>
      </c>
      <c r="Z430" s="159">
        <f t="shared" si="224"/>
        <v>2.5</v>
      </c>
      <c r="AA430" s="327"/>
      <c r="AB430" s="400">
        <f t="shared" si="233"/>
        <v>-30</v>
      </c>
      <c r="AC430" s="371"/>
      <c r="AD430" s="226" t="str">
        <f t="shared" si="210"/>
        <v/>
      </c>
      <c r="AE430" s="368">
        <f t="shared" si="225"/>
        <v>-27.5</v>
      </c>
      <c r="AF430" s="339"/>
      <c r="AG430" s="338"/>
      <c r="AH430" s="336"/>
      <c r="AI430" s="161">
        <f t="shared" si="226"/>
        <v>0</v>
      </c>
      <c r="AJ430" s="162">
        <f t="shared" si="211"/>
        <v>2.5</v>
      </c>
      <c r="AK430" s="163">
        <f t="shared" si="227"/>
        <v>2.5</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f t="shared" si="212"/>
        <v>25</v>
      </c>
      <c r="AX430" s="165" t="str">
        <f t="shared" si="213"/>
        <v/>
      </c>
      <c r="AY430" s="193">
        <f t="shared" si="214"/>
        <v>25</v>
      </c>
      <c r="AZ430" s="183" t="str">
        <f t="shared" si="215"/>
        <v/>
      </c>
      <c r="BA430" s="173">
        <f t="shared" si="216"/>
        <v>0.25</v>
      </c>
      <c r="BB430" s="174" t="str">
        <f t="shared" si="217"/>
        <v/>
      </c>
      <c r="BC430" s="186">
        <f t="shared" si="240"/>
        <v>0.25</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37.5" x14ac:dyDescent="0.3">
      <c r="A431" s="221"/>
      <c r="B431" s="222"/>
      <c r="C431" s="214">
        <v>420</v>
      </c>
      <c r="D431" s="661" t="s">
        <v>3643</v>
      </c>
      <c r="E431" s="18" t="s">
        <v>3541</v>
      </c>
      <c r="F431" s="17"/>
      <c r="G431" s="134">
        <v>44245</v>
      </c>
      <c r="H431" s="135">
        <v>44279</v>
      </c>
      <c r="I431" s="141"/>
      <c r="J431" s="25"/>
      <c r="K431" s="145"/>
      <c r="L431" s="28"/>
      <c r="M431" s="395">
        <v>44279</v>
      </c>
      <c r="N431" s="158">
        <f t="shared" si="223"/>
        <v>25</v>
      </c>
      <c r="O431" s="27"/>
      <c r="P431" s="27"/>
      <c r="Q431" s="27"/>
      <c r="R431" s="27" t="s">
        <v>0</v>
      </c>
      <c r="S431" s="27"/>
      <c r="T431" s="28"/>
      <c r="U431" s="29"/>
      <c r="V431" s="32">
        <v>0.25</v>
      </c>
      <c r="W431" s="318"/>
      <c r="X431" s="319"/>
      <c r="Y431" s="160">
        <f t="shared" si="209"/>
        <v>0.25</v>
      </c>
      <c r="Z431" s="159">
        <f t="shared" si="224"/>
        <v>2.5</v>
      </c>
      <c r="AA431" s="327"/>
      <c r="AB431" s="400">
        <f t="shared" si="233"/>
        <v>-30</v>
      </c>
      <c r="AC431" s="371"/>
      <c r="AD431" s="226" t="str">
        <f t="shared" si="210"/>
        <v/>
      </c>
      <c r="AE431" s="368">
        <f t="shared" si="225"/>
        <v>-27.5</v>
      </c>
      <c r="AF431" s="339"/>
      <c r="AG431" s="338"/>
      <c r="AH431" s="336"/>
      <c r="AI431" s="161">
        <f t="shared" si="226"/>
        <v>0</v>
      </c>
      <c r="AJ431" s="162">
        <f t="shared" si="211"/>
        <v>2.5</v>
      </c>
      <c r="AK431" s="163">
        <f t="shared" si="227"/>
        <v>2.5</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f t="shared" si="212"/>
        <v>25</v>
      </c>
      <c r="AX431" s="165" t="str">
        <f t="shared" si="213"/>
        <v/>
      </c>
      <c r="AY431" s="193">
        <f t="shared" si="214"/>
        <v>25</v>
      </c>
      <c r="AZ431" s="183" t="str">
        <f t="shared" si="215"/>
        <v/>
      </c>
      <c r="BA431" s="173">
        <f t="shared" si="216"/>
        <v>0.25</v>
      </c>
      <c r="BB431" s="174" t="str">
        <f t="shared" si="217"/>
        <v/>
      </c>
      <c r="BC431" s="186">
        <f t="shared" si="240"/>
        <v>0.25</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93.75" x14ac:dyDescent="0.3">
      <c r="A432" s="221"/>
      <c r="B432" s="222"/>
      <c r="C432" s="213">
        <v>421</v>
      </c>
      <c r="D432" s="647" t="s">
        <v>3644</v>
      </c>
      <c r="E432" s="16" t="s">
        <v>3506</v>
      </c>
      <c r="F432" s="17"/>
      <c r="G432" s="134">
        <v>44245</v>
      </c>
      <c r="H432" s="135"/>
      <c r="I432" s="141"/>
      <c r="J432" s="25"/>
      <c r="K432" s="145"/>
      <c r="L432" s="28"/>
      <c r="M432" s="395">
        <v>44251</v>
      </c>
      <c r="N432" s="158">
        <f t="shared" si="223"/>
        <v>5</v>
      </c>
      <c r="O432" s="27" t="s">
        <v>0</v>
      </c>
      <c r="P432" s="27"/>
      <c r="Q432" s="27"/>
      <c r="R432" s="27"/>
      <c r="S432" s="27"/>
      <c r="T432" s="28"/>
      <c r="U432" s="29"/>
      <c r="V432" s="32">
        <v>0.25</v>
      </c>
      <c r="W432" s="318"/>
      <c r="X432" s="319"/>
      <c r="Y432" s="160">
        <f t="shared" si="209"/>
        <v>0.25</v>
      </c>
      <c r="Z432" s="159">
        <f t="shared" si="224"/>
        <v>2.5</v>
      </c>
      <c r="AA432" s="327"/>
      <c r="AB432" s="400">
        <f t="shared" si="233"/>
        <v>-30</v>
      </c>
      <c r="AC432" s="371"/>
      <c r="AD432" s="226" t="str">
        <f t="shared" si="210"/>
        <v/>
      </c>
      <c r="AE432" s="368">
        <f t="shared" si="225"/>
        <v>-27.5</v>
      </c>
      <c r="AF432" s="339"/>
      <c r="AG432" s="338"/>
      <c r="AH432" s="336"/>
      <c r="AI432" s="161">
        <f t="shared" si="226"/>
        <v>0</v>
      </c>
      <c r="AJ432" s="162">
        <f t="shared" si="211"/>
        <v>2.5</v>
      </c>
      <c r="AK432" s="163">
        <f t="shared" si="227"/>
        <v>2.5</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f t="shared" si="212"/>
        <v>5</v>
      </c>
      <c r="AX432" s="165" t="str">
        <f t="shared" si="213"/>
        <v/>
      </c>
      <c r="AY432" s="193">
        <f t="shared" si="214"/>
        <v>5</v>
      </c>
      <c r="AZ432" s="183" t="str">
        <f t="shared" si="215"/>
        <v/>
      </c>
      <c r="BA432" s="173">
        <f t="shared" si="216"/>
        <v>0.25</v>
      </c>
      <c r="BB432" s="174" t="str">
        <f t="shared" si="217"/>
        <v/>
      </c>
      <c r="BC432" s="186">
        <f t="shared" si="240"/>
        <v>0.25</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37.5" x14ac:dyDescent="0.3">
      <c r="A433" s="221"/>
      <c r="B433" s="222"/>
      <c r="C433" s="214">
        <v>422</v>
      </c>
      <c r="D433" s="640" t="s">
        <v>3645</v>
      </c>
      <c r="E433" s="16" t="s">
        <v>46</v>
      </c>
      <c r="F433" s="17"/>
      <c r="G433" s="134">
        <v>44249</v>
      </c>
      <c r="H433" s="135">
        <v>44259</v>
      </c>
      <c r="I433" s="141" t="s">
        <v>0</v>
      </c>
      <c r="J433" s="25"/>
      <c r="K433" s="145"/>
      <c r="L433" s="28"/>
      <c r="M433" s="395">
        <v>44259</v>
      </c>
      <c r="N433" s="158">
        <f t="shared" si="223"/>
        <v>9</v>
      </c>
      <c r="O433" s="27" t="s">
        <v>0</v>
      </c>
      <c r="P433" s="27"/>
      <c r="Q433" s="27"/>
      <c r="R433" s="27"/>
      <c r="S433" s="27"/>
      <c r="T433" s="28"/>
      <c r="U433" s="29"/>
      <c r="V433" s="32">
        <v>0.25</v>
      </c>
      <c r="W433" s="318">
        <v>0.25</v>
      </c>
      <c r="X433" s="319"/>
      <c r="Y433" s="160">
        <f t="shared" si="209"/>
        <v>0.5</v>
      </c>
      <c r="Z433" s="159">
        <f t="shared" si="224"/>
        <v>7.5</v>
      </c>
      <c r="AA433" s="327"/>
      <c r="AB433" s="400">
        <f t="shared" si="233"/>
        <v>-30</v>
      </c>
      <c r="AC433" s="371"/>
      <c r="AD433" s="226" t="str">
        <f t="shared" si="210"/>
        <v/>
      </c>
      <c r="AE433" s="368">
        <f t="shared" si="225"/>
        <v>-22.5</v>
      </c>
      <c r="AF433" s="339"/>
      <c r="AG433" s="338"/>
      <c r="AH433" s="336"/>
      <c r="AI433" s="161">
        <f t="shared" si="226"/>
        <v>0</v>
      </c>
      <c r="AJ433" s="162">
        <f t="shared" si="211"/>
        <v>7.5</v>
      </c>
      <c r="AK433" s="163">
        <f t="shared" si="227"/>
        <v>7.5</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f t="shared" si="212"/>
        <v>9</v>
      </c>
      <c r="AX433" s="165" t="str">
        <f t="shared" si="213"/>
        <v/>
      </c>
      <c r="AY433" s="193">
        <f t="shared" si="214"/>
        <v>9</v>
      </c>
      <c r="AZ433" s="183" t="str">
        <f t="shared" si="215"/>
        <v/>
      </c>
      <c r="BA433" s="173">
        <f t="shared" si="216"/>
        <v>0.25</v>
      </c>
      <c r="BB433" s="174" t="str">
        <f t="shared" si="217"/>
        <v/>
      </c>
      <c r="BC433" s="186">
        <f t="shared" si="240"/>
        <v>0.25</v>
      </c>
      <c r="BD433" s="174" t="str">
        <f t="shared" si="218"/>
        <v/>
      </c>
      <c r="BE433" s="201">
        <f t="shared" si="219"/>
        <v>0.25</v>
      </c>
      <c r="BF433" s="174" t="str">
        <f t="shared" si="220"/>
        <v/>
      </c>
      <c r="BG433" s="186">
        <f t="shared" si="221"/>
        <v>0.25</v>
      </c>
      <c r="BH433" s="175" t="str">
        <f t="shared" si="222"/>
        <v/>
      </c>
      <c r="BI433" s="632"/>
      <c r="BQ433" s="57" t="s">
        <v>2469</v>
      </c>
    </row>
    <row r="434" spans="1:69" ht="37.5" x14ac:dyDescent="0.3">
      <c r="A434" s="221"/>
      <c r="B434" s="222"/>
      <c r="C434" s="214">
        <v>423</v>
      </c>
      <c r="D434" s="643" t="s">
        <v>3645</v>
      </c>
      <c r="E434" s="16" t="s">
        <v>3505</v>
      </c>
      <c r="F434" s="17"/>
      <c r="G434" s="134">
        <v>44249</v>
      </c>
      <c r="H434" s="135">
        <v>44259</v>
      </c>
      <c r="I434" s="141" t="s">
        <v>0</v>
      </c>
      <c r="J434" s="25"/>
      <c r="K434" s="145"/>
      <c r="L434" s="28"/>
      <c r="M434" s="395">
        <v>44259</v>
      </c>
      <c r="N434" s="158">
        <f t="shared" si="223"/>
        <v>9</v>
      </c>
      <c r="O434" s="27"/>
      <c r="P434" s="27"/>
      <c r="Q434" s="27"/>
      <c r="R434" s="27" t="s">
        <v>0</v>
      </c>
      <c r="S434" s="27"/>
      <c r="T434" s="28"/>
      <c r="U434" s="29"/>
      <c r="V434" s="32">
        <v>0.25</v>
      </c>
      <c r="W434" s="318"/>
      <c r="X434" s="319"/>
      <c r="Y434" s="160">
        <f t="shared" si="209"/>
        <v>0.25</v>
      </c>
      <c r="Z434" s="159">
        <f t="shared" si="224"/>
        <v>2.5</v>
      </c>
      <c r="AA434" s="327"/>
      <c r="AB434" s="400">
        <f t="shared" si="233"/>
        <v>-30</v>
      </c>
      <c r="AC434" s="371"/>
      <c r="AD434" s="226" t="str">
        <f t="shared" si="210"/>
        <v/>
      </c>
      <c r="AE434" s="368">
        <f t="shared" si="225"/>
        <v>-27.5</v>
      </c>
      <c r="AF434" s="339"/>
      <c r="AG434" s="338"/>
      <c r="AH434" s="336"/>
      <c r="AI434" s="161">
        <f t="shared" si="226"/>
        <v>0</v>
      </c>
      <c r="AJ434" s="162">
        <f t="shared" si="211"/>
        <v>2.5</v>
      </c>
      <c r="AK434" s="163">
        <f t="shared" si="227"/>
        <v>2.5</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f t="shared" si="212"/>
        <v>9</v>
      </c>
      <c r="AX434" s="165" t="str">
        <f t="shared" si="213"/>
        <v/>
      </c>
      <c r="AY434" s="193">
        <f t="shared" si="214"/>
        <v>9</v>
      </c>
      <c r="AZ434" s="183" t="str">
        <f t="shared" si="215"/>
        <v/>
      </c>
      <c r="BA434" s="173">
        <f t="shared" si="216"/>
        <v>0.25</v>
      </c>
      <c r="BB434" s="174" t="str">
        <f t="shared" si="217"/>
        <v/>
      </c>
      <c r="BC434" s="186">
        <f t="shared" si="240"/>
        <v>0.25</v>
      </c>
      <c r="BD434" s="174" t="str">
        <f t="shared" si="218"/>
        <v/>
      </c>
      <c r="BE434" s="201" t="str">
        <f t="shared" si="219"/>
        <v/>
      </c>
      <c r="BF434" s="174" t="str">
        <f t="shared" si="220"/>
        <v/>
      </c>
      <c r="BG434" s="186" t="str">
        <f t="shared" si="221"/>
        <v/>
      </c>
      <c r="BH434" s="175" t="str">
        <f t="shared" si="222"/>
        <v/>
      </c>
      <c r="BI434" s="632"/>
      <c r="BQ434" s="57" t="s">
        <v>2470</v>
      </c>
    </row>
    <row r="435" spans="1:69" ht="37.5" x14ac:dyDescent="0.3">
      <c r="A435" s="221"/>
      <c r="B435" s="222"/>
      <c r="C435" s="213">
        <v>424</v>
      </c>
      <c r="D435" s="647" t="s">
        <v>3645</v>
      </c>
      <c r="E435" s="18" t="s">
        <v>3541</v>
      </c>
      <c r="F435" s="17"/>
      <c r="G435" s="134">
        <v>44249</v>
      </c>
      <c r="H435" s="135">
        <v>44259</v>
      </c>
      <c r="I435" s="141" t="s">
        <v>0</v>
      </c>
      <c r="J435" s="25"/>
      <c r="K435" s="145"/>
      <c r="L435" s="28"/>
      <c r="M435" s="395">
        <v>44259</v>
      </c>
      <c r="N435" s="158">
        <f t="shared" si="223"/>
        <v>9</v>
      </c>
      <c r="O435" s="27"/>
      <c r="P435" s="27"/>
      <c r="Q435" s="27"/>
      <c r="R435" s="27" t="s">
        <v>0</v>
      </c>
      <c r="S435" s="27"/>
      <c r="T435" s="28"/>
      <c r="U435" s="29"/>
      <c r="V435" s="32">
        <v>0.25</v>
      </c>
      <c r="W435" s="318"/>
      <c r="X435" s="319"/>
      <c r="Y435" s="160">
        <f t="shared" si="209"/>
        <v>0.25</v>
      </c>
      <c r="Z435" s="159">
        <f t="shared" si="224"/>
        <v>2.5</v>
      </c>
      <c r="AA435" s="327"/>
      <c r="AB435" s="400">
        <f t="shared" si="233"/>
        <v>-30</v>
      </c>
      <c r="AC435" s="371"/>
      <c r="AD435" s="226" t="str">
        <f t="shared" si="210"/>
        <v/>
      </c>
      <c r="AE435" s="368">
        <f t="shared" si="225"/>
        <v>-27.5</v>
      </c>
      <c r="AF435" s="339"/>
      <c r="AG435" s="338"/>
      <c r="AH435" s="336"/>
      <c r="AI435" s="161">
        <f t="shared" si="226"/>
        <v>0</v>
      </c>
      <c r="AJ435" s="162">
        <f t="shared" si="211"/>
        <v>2.5</v>
      </c>
      <c r="AK435" s="163">
        <f t="shared" si="227"/>
        <v>2.5</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f t="shared" si="212"/>
        <v>9</v>
      </c>
      <c r="AX435" s="165" t="str">
        <f t="shared" si="213"/>
        <v/>
      </c>
      <c r="AY435" s="193">
        <f t="shared" si="214"/>
        <v>9</v>
      </c>
      <c r="AZ435" s="183" t="str">
        <f t="shared" si="215"/>
        <v/>
      </c>
      <c r="BA435" s="173">
        <f t="shared" si="216"/>
        <v>0.25</v>
      </c>
      <c r="BB435" s="174" t="str">
        <f t="shared" si="217"/>
        <v/>
      </c>
      <c r="BC435" s="186">
        <f t="shared" si="240"/>
        <v>0.25</v>
      </c>
      <c r="BD435" s="174" t="str">
        <f t="shared" si="218"/>
        <v/>
      </c>
      <c r="BE435" s="201" t="str">
        <f t="shared" si="219"/>
        <v/>
      </c>
      <c r="BF435" s="174" t="str">
        <f t="shared" si="220"/>
        <v/>
      </c>
      <c r="BG435" s="186" t="str">
        <f t="shared" si="221"/>
        <v/>
      </c>
      <c r="BH435" s="175" t="str">
        <f t="shared" si="222"/>
        <v/>
      </c>
      <c r="BI435" s="632"/>
      <c r="BQ435" s="57" t="s">
        <v>2471</v>
      </c>
    </row>
    <row r="436" spans="1:69" ht="60" customHeight="1" x14ac:dyDescent="0.3">
      <c r="A436" s="221"/>
      <c r="B436" s="222"/>
      <c r="C436" s="214">
        <v>425</v>
      </c>
      <c r="D436" s="640" t="s">
        <v>3646</v>
      </c>
      <c r="E436" s="16" t="s">
        <v>46</v>
      </c>
      <c r="F436" s="17"/>
      <c r="G436" s="134">
        <v>44249</v>
      </c>
      <c r="H436" s="135">
        <v>44259</v>
      </c>
      <c r="I436" s="141" t="s">
        <v>0</v>
      </c>
      <c r="J436" s="25"/>
      <c r="K436" s="145"/>
      <c r="L436" s="28"/>
      <c r="M436" s="395">
        <v>44259</v>
      </c>
      <c r="N436" s="158">
        <f t="shared" si="223"/>
        <v>9</v>
      </c>
      <c r="O436" s="27" t="s">
        <v>0</v>
      </c>
      <c r="P436" s="27"/>
      <c r="Q436" s="27"/>
      <c r="R436" s="27"/>
      <c r="S436" s="27"/>
      <c r="T436" s="28"/>
      <c r="U436" s="29"/>
      <c r="V436" s="32">
        <v>0.25</v>
      </c>
      <c r="W436" s="318">
        <v>0.25</v>
      </c>
      <c r="X436" s="319"/>
      <c r="Y436" s="160">
        <f t="shared" si="209"/>
        <v>0.5</v>
      </c>
      <c r="Z436" s="159">
        <f t="shared" si="224"/>
        <v>7.5</v>
      </c>
      <c r="AA436" s="327"/>
      <c r="AB436" s="400">
        <f t="shared" si="233"/>
        <v>-30</v>
      </c>
      <c r="AC436" s="371"/>
      <c r="AD436" s="226" t="str">
        <f t="shared" si="210"/>
        <v/>
      </c>
      <c r="AE436" s="368">
        <f t="shared" si="225"/>
        <v>-22.5</v>
      </c>
      <c r="AF436" s="339"/>
      <c r="AG436" s="338"/>
      <c r="AH436" s="336"/>
      <c r="AI436" s="161">
        <f t="shared" si="226"/>
        <v>0</v>
      </c>
      <c r="AJ436" s="162">
        <f t="shared" si="211"/>
        <v>7.5</v>
      </c>
      <c r="AK436" s="163">
        <f t="shared" si="227"/>
        <v>7.5</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f t="shared" si="212"/>
        <v>9</v>
      </c>
      <c r="AX436" s="165" t="str">
        <f t="shared" si="213"/>
        <v/>
      </c>
      <c r="AY436" s="193">
        <f t="shared" si="214"/>
        <v>9</v>
      </c>
      <c r="AZ436" s="183" t="str">
        <f t="shared" si="215"/>
        <v/>
      </c>
      <c r="BA436" s="173">
        <f t="shared" si="216"/>
        <v>0.25</v>
      </c>
      <c r="BB436" s="174" t="str">
        <f t="shared" si="217"/>
        <v/>
      </c>
      <c r="BC436" s="186">
        <f t="shared" si="240"/>
        <v>0.25</v>
      </c>
      <c r="BD436" s="174" t="str">
        <f t="shared" si="218"/>
        <v/>
      </c>
      <c r="BE436" s="201">
        <f t="shared" si="219"/>
        <v>0.25</v>
      </c>
      <c r="BF436" s="174" t="str">
        <f t="shared" si="220"/>
        <v/>
      </c>
      <c r="BG436" s="186">
        <f t="shared" si="221"/>
        <v>0.25</v>
      </c>
      <c r="BH436" s="175" t="str">
        <f t="shared" si="222"/>
        <v/>
      </c>
      <c r="BI436" s="632"/>
      <c r="BQ436" s="57" t="s">
        <v>2472</v>
      </c>
    </row>
    <row r="437" spans="1:69" ht="59.25" customHeight="1" x14ac:dyDescent="0.3">
      <c r="A437" s="221"/>
      <c r="B437" s="222"/>
      <c r="C437" s="213">
        <v>426</v>
      </c>
      <c r="D437" s="643" t="s">
        <v>3646</v>
      </c>
      <c r="E437" s="16" t="s">
        <v>3505</v>
      </c>
      <c r="F437" s="17"/>
      <c r="G437" s="134">
        <v>44249</v>
      </c>
      <c r="H437" s="135">
        <v>44259</v>
      </c>
      <c r="I437" s="141" t="s">
        <v>0</v>
      </c>
      <c r="J437" s="25"/>
      <c r="K437" s="145"/>
      <c r="L437" s="28"/>
      <c r="M437" s="395">
        <v>44259</v>
      </c>
      <c r="N437" s="158">
        <f t="shared" si="223"/>
        <v>9</v>
      </c>
      <c r="O437" s="27" t="s">
        <v>0</v>
      </c>
      <c r="P437" s="27"/>
      <c r="Q437" s="27"/>
      <c r="R437" s="27"/>
      <c r="S437" s="27"/>
      <c r="T437" s="28"/>
      <c r="U437" s="29"/>
      <c r="V437" s="32">
        <v>0.25</v>
      </c>
      <c r="W437" s="318">
        <v>0.25</v>
      </c>
      <c r="X437" s="319"/>
      <c r="Y437" s="160">
        <f t="shared" si="209"/>
        <v>0.5</v>
      </c>
      <c r="Z437" s="159">
        <f t="shared" si="224"/>
        <v>7.5</v>
      </c>
      <c r="AA437" s="327"/>
      <c r="AB437" s="400">
        <f t="shared" si="233"/>
        <v>-30</v>
      </c>
      <c r="AC437" s="371"/>
      <c r="AD437" s="226" t="str">
        <f t="shared" si="210"/>
        <v/>
      </c>
      <c r="AE437" s="368">
        <f t="shared" si="225"/>
        <v>-22.5</v>
      </c>
      <c r="AF437" s="339"/>
      <c r="AG437" s="338"/>
      <c r="AH437" s="336"/>
      <c r="AI437" s="161">
        <f t="shared" si="226"/>
        <v>0</v>
      </c>
      <c r="AJ437" s="162">
        <f t="shared" si="211"/>
        <v>7.5</v>
      </c>
      <c r="AK437" s="163">
        <f t="shared" si="227"/>
        <v>7.5</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f t="shared" si="212"/>
        <v>9</v>
      </c>
      <c r="AX437" s="165" t="str">
        <f t="shared" si="213"/>
        <v/>
      </c>
      <c r="AY437" s="193">
        <f t="shared" si="214"/>
        <v>9</v>
      </c>
      <c r="AZ437" s="183" t="str">
        <f t="shared" si="215"/>
        <v/>
      </c>
      <c r="BA437" s="173">
        <f t="shared" si="216"/>
        <v>0.25</v>
      </c>
      <c r="BB437" s="174" t="str">
        <f t="shared" si="217"/>
        <v/>
      </c>
      <c r="BC437" s="186">
        <f t="shared" si="240"/>
        <v>0.25</v>
      </c>
      <c r="BD437" s="174" t="str">
        <f t="shared" si="218"/>
        <v/>
      </c>
      <c r="BE437" s="201">
        <f t="shared" si="219"/>
        <v>0.25</v>
      </c>
      <c r="BF437" s="174" t="str">
        <f t="shared" si="220"/>
        <v/>
      </c>
      <c r="BG437" s="186">
        <f t="shared" si="221"/>
        <v>0.25</v>
      </c>
      <c r="BH437" s="175" t="str">
        <f t="shared" si="222"/>
        <v/>
      </c>
      <c r="BI437" s="632"/>
      <c r="BQ437" s="57" t="s">
        <v>2473</v>
      </c>
    </row>
    <row r="438" spans="1:69" ht="61.5" customHeight="1" x14ac:dyDescent="0.3">
      <c r="A438" s="221"/>
      <c r="B438" s="222"/>
      <c r="C438" s="214">
        <v>427</v>
      </c>
      <c r="D438" s="647" t="s">
        <v>3646</v>
      </c>
      <c r="E438" s="16" t="s">
        <v>3541</v>
      </c>
      <c r="F438" s="17"/>
      <c r="G438" s="134">
        <v>44249</v>
      </c>
      <c r="H438" s="135">
        <v>44259</v>
      </c>
      <c r="I438" s="141" t="s">
        <v>0</v>
      </c>
      <c r="J438" s="25"/>
      <c r="K438" s="145"/>
      <c r="L438" s="28"/>
      <c r="M438" s="395">
        <v>44259</v>
      </c>
      <c r="N438" s="158">
        <f t="shared" si="223"/>
        <v>9</v>
      </c>
      <c r="O438" s="27"/>
      <c r="P438" s="27"/>
      <c r="Q438" s="27"/>
      <c r="R438" s="27" t="s">
        <v>0</v>
      </c>
      <c r="S438" s="27"/>
      <c r="T438" s="28"/>
      <c r="U438" s="29"/>
      <c r="V438" s="32">
        <v>0.25</v>
      </c>
      <c r="W438" s="318"/>
      <c r="X438" s="319"/>
      <c r="Y438" s="160">
        <f t="shared" si="209"/>
        <v>0.25</v>
      </c>
      <c r="Z438" s="159">
        <f t="shared" si="224"/>
        <v>2.5</v>
      </c>
      <c r="AA438" s="327"/>
      <c r="AB438" s="400">
        <f t="shared" si="233"/>
        <v>-30</v>
      </c>
      <c r="AC438" s="371"/>
      <c r="AD438" s="226" t="str">
        <f t="shared" si="210"/>
        <v/>
      </c>
      <c r="AE438" s="368">
        <f t="shared" si="225"/>
        <v>-27.5</v>
      </c>
      <c r="AF438" s="339"/>
      <c r="AG438" s="338"/>
      <c r="AH438" s="336"/>
      <c r="AI438" s="161">
        <f t="shared" si="226"/>
        <v>0</v>
      </c>
      <c r="AJ438" s="162">
        <f t="shared" si="211"/>
        <v>2.5</v>
      </c>
      <c r="AK438" s="163">
        <f t="shared" si="227"/>
        <v>2.5</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f t="shared" si="212"/>
        <v>9</v>
      </c>
      <c r="AX438" s="165" t="str">
        <f t="shared" si="213"/>
        <v/>
      </c>
      <c r="AY438" s="193">
        <f t="shared" si="214"/>
        <v>9</v>
      </c>
      <c r="AZ438" s="183" t="str">
        <f t="shared" si="215"/>
        <v/>
      </c>
      <c r="BA438" s="173">
        <f t="shared" si="216"/>
        <v>0.25</v>
      </c>
      <c r="BB438" s="174" t="str">
        <f t="shared" si="217"/>
        <v/>
      </c>
      <c r="BC438" s="186">
        <f t="shared" si="240"/>
        <v>0.25</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691"/>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691"/>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691"/>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691"/>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691"/>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691"/>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691"/>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31.25" customHeight="1" x14ac:dyDescent="0.3">
      <c r="A446" s="221"/>
      <c r="B446" s="222"/>
      <c r="C446" s="214">
        <v>435</v>
      </c>
      <c r="D446" s="691"/>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50" customHeight="1" x14ac:dyDescent="0.3">
      <c r="A447" s="221"/>
      <c r="B447" s="222"/>
      <c r="C447" s="213">
        <v>436</v>
      </c>
      <c r="D447" s="691"/>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691"/>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691"/>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691"/>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691"/>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691"/>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691"/>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691"/>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691"/>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691"/>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691"/>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691"/>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691"/>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691"/>
      <c r="E460" s="19"/>
      <c r="F460" s="17"/>
      <c r="G460" s="134"/>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691"/>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37.5" x14ac:dyDescent="0.3">
      <c r="A462" s="219"/>
      <c r="B462" s="220"/>
      <c r="C462" s="213">
        <v>451</v>
      </c>
      <c r="D462" s="692" t="s">
        <v>3647</v>
      </c>
      <c r="E462" s="35" t="s">
        <v>46</v>
      </c>
      <c r="F462" s="34"/>
      <c r="G462" s="131">
        <v>44249</v>
      </c>
      <c r="H462" s="136">
        <v>44273</v>
      </c>
      <c r="I462" s="140"/>
      <c r="J462" s="78"/>
      <c r="K462" s="144"/>
      <c r="L462" s="119"/>
      <c r="M462" s="395">
        <v>44273</v>
      </c>
      <c r="N462" s="158">
        <f t="shared" si="255"/>
        <v>19</v>
      </c>
      <c r="O462" s="321"/>
      <c r="P462" s="315"/>
      <c r="Q462" s="315"/>
      <c r="R462" s="315" t="s">
        <v>0</v>
      </c>
      <c r="S462" s="315"/>
      <c r="T462" s="315"/>
      <c r="U462" s="316"/>
      <c r="V462" s="167">
        <v>0.25</v>
      </c>
      <c r="W462" s="313"/>
      <c r="X462" s="313"/>
      <c r="Y462" s="160">
        <f t="shared" si="241"/>
        <v>0.25</v>
      </c>
      <c r="Z462" s="159">
        <f t="shared" si="256"/>
        <v>2.5</v>
      </c>
      <c r="AA462" s="327"/>
      <c r="AB462" s="400">
        <f t="shared" ref="AB462:AB525" si="265">IF(AND(Z462&gt;=0,F462="x"),0,IF(AND(Z462&gt;0,AC462="x"),0,IF(Z462&gt;0,0-30,0)))</f>
        <v>-30</v>
      </c>
      <c r="AC462" s="371"/>
      <c r="AD462" s="226" t="str">
        <f t="shared" si="242"/>
        <v/>
      </c>
      <c r="AE462" s="368">
        <f t="shared" si="257"/>
        <v>-27.5</v>
      </c>
      <c r="AF462" s="339"/>
      <c r="AG462" s="338"/>
      <c r="AH462" s="336"/>
      <c r="AI462" s="161">
        <f t="shared" si="258"/>
        <v>0</v>
      </c>
      <c r="AJ462" s="162">
        <f t="shared" si="243"/>
        <v>2.5</v>
      </c>
      <c r="AK462" s="163">
        <f t="shared" si="259"/>
        <v>2.5</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f t="shared" si="244"/>
        <v>19</v>
      </c>
      <c r="AX462" s="165" t="str">
        <f t="shared" si="245"/>
        <v/>
      </c>
      <c r="AY462" s="193">
        <f t="shared" si="246"/>
        <v>19</v>
      </c>
      <c r="AZ462" s="183" t="str">
        <f t="shared" si="247"/>
        <v/>
      </c>
      <c r="BA462" s="173">
        <f t="shared" si="248"/>
        <v>0.25</v>
      </c>
      <c r="BB462" s="174" t="str">
        <f t="shared" si="249"/>
        <v/>
      </c>
      <c r="BC462" s="186">
        <f t="shared" si="240"/>
        <v>0.25</v>
      </c>
      <c r="BD462" s="174" t="str">
        <f t="shared" si="250"/>
        <v/>
      </c>
      <c r="BE462" s="201" t="str">
        <f t="shared" si="251"/>
        <v/>
      </c>
      <c r="BF462" s="174" t="str">
        <f t="shared" si="252"/>
        <v/>
      </c>
      <c r="BG462" s="186" t="str">
        <f t="shared" si="253"/>
        <v/>
      </c>
      <c r="BH462" s="175" t="str">
        <f t="shared" si="254"/>
        <v/>
      </c>
      <c r="BI462" s="632"/>
      <c r="BQ462" s="57" t="s">
        <v>2496</v>
      </c>
    </row>
    <row r="463" spans="1:140" ht="37.5" x14ac:dyDescent="0.3">
      <c r="A463" s="219"/>
      <c r="B463" s="220"/>
      <c r="C463" s="213">
        <v>452</v>
      </c>
      <c r="D463" s="658" t="s">
        <v>3647</v>
      </c>
      <c r="E463" s="33" t="s">
        <v>3505</v>
      </c>
      <c r="F463" s="34"/>
      <c r="G463" s="131">
        <v>44249</v>
      </c>
      <c r="H463" s="133">
        <v>44273</v>
      </c>
      <c r="I463" s="140"/>
      <c r="J463" s="78"/>
      <c r="K463" s="144"/>
      <c r="L463" s="119"/>
      <c r="M463" s="394">
        <v>44273</v>
      </c>
      <c r="N463" s="158">
        <f t="shared" si="255"/>
        <v>19</v>
      </c>
      <c r="O463" s="315"/>
      <c r="P463" s="315"/>
      <c r="Q463" s="315"/>
      <c r="R463" s="315" t="s">
        <v>0</v>
      </c>
      <c r="S463" s="315"/>
      <c r="T463" s="316"/>
      <c r="U463" s="317"/>
      <c r="V463" s="167">
        <v>0.25</v>
      </c>
      <c r="W463" s="313"/>
      <c r="X463" s="313"/>
      <c r="Y463" s="160">
        <f t="shared" si="241"/>
        <v>0.25</v>
      </c>
      <c r="Z463" s="159">
        <f t="shared" si="256"/>
        <v>2.5</v>
      </c>
      <c r="AA463" s="326"/>
      <c r="AB463" s="400">
        <f t="shared" si="265"/>
        <v>-30</v>
      </c>
      <c r="AC463" s="370"/>
      <c r="AD463" s="226" t="str">
        <f t="shared" si="242"/>
        <v/>
      </c>
      <c r="AE463" s="368">
        <f t="shared" si="257"/>
        <v>-27.5</v>
      </c>
      <c r="AF463" s="331"/>
      <c r="AG463" s="333"/>
      <c r="AH463" s="334"/>
      <c r="AI463" s="161">
        <f t="shared" si="258"/>
        <v>0</v>
      </c>
      <c r="AJ463" s="162">
        <f t="shared" si="243"/>
        <v>2.5</v>
      </c>
      <c r="AK463" s="163">
        <f t="shared" si="259"/>
        <v>2.5</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f t="shared" si="244"/>
        <v>19</v>
      </c>
      <c r="AX463" s="165" t="str">
        <f t="shared" si="245"/>
        <v/>
      </c>
      <c r="AY463" s="193">
        <f t="shared" si="246"/>
        <v>19</v>
      </c>
      <c r="AZ463" s="183" t="str">
        <f t="shared" si="247"/>
        <v/>
      </c>
      <c r="BA463" s="173">
        <f t="shared" si="248"/>
        <v>0.25</v>
      </c>
      <c r="BB463" s="174" t="str">
        <f t="shared" si="249"/>
        <v/>
      </c>
      <c r="BC463" s="186">
        <f t="shared" si="240"/>
        <v>0.25</v>
      </c>
      <c r="BD463" s="174" t="str">
        <f t="shared" si="250"/>
        <v/>
      </c>
      <c r="BE463" s="201" t="str">
        <f t="shared" si="251"/>
        <v/>
      </c>
      <c r="BF463" s="174" t="str">
        <f t="shared" si="252"/>
        <v/>
      </c>
      <c r="BG463" s="186" t="str">
        <f t="shared" si="253"/>
        <v/>
      </c>
      <c r="BH463" s="175" t="str">
        <f t="shared" si="254"/>
        <v/>
      </c>
      <c r="BI463" s="632"/>
      <c r="BQ463" s="57" t="s">
        <v>2497</v>
      </c>
    </row>
    <row r="464" spans="1:140" ht="37.5" x14ac:dyDescent="0.3">
      <c r="A464" s="219"/>
      <c r="B464" s="220"/>
      <c r="C464" s="213">
        <v>453</v>
      </c>
      <c r="D464" s="659" t="s">
        <v>3647</v>
      </c>
      <c r="E464" s="33" t="s">
        <v>3541</v>
      </c>
      <c r="F464" s="34"/>
      <c r="G464" s="134">
        <v>44249</v>
      </c>
      <c r="H464" s="135">
        <v>44273</v>
      </c>
      <c r="I464" s="141"/>
      <c r="J464" s="25"/>
      <c r="K464" s="145"/>
      <c r="L464" s="28"/>
      <c r="M464" s="395">
        <v>44273</v>
      </c>
      <c r="N464" s="158">
        <f t="shared" si="255"/>
        <v>19</v>
      </c>
      <c r="O464" s="315"/>
      <c r="P464" s="315"/>
      <c r="Q464" s="315"/>
      <c r="R464" s="315" t="s">
        <v>0</v>
      </c>
      <c r="S464" s="315"/>
      <c r="T464" s="316"/>
      <c r="U464" s="317"/>
      <c r="V464" s="167">
        <v>0.25</v>
      </c>
      <c r="W464" s="313"/>
      <c r="X464" s="313"/>
      <c r="Y464" s="160">
        <f t="shared" si="241"/>
        <v>0.25</v>
      </c>
      <c r="Z464" s="159">
        <f t="shared" si="256"/>
        <v>2.5</v>
      </c>
      <c r="AA464" s="326"/>
      <c r="AB464" s="400">
        <f t="shared" si="265"/>
        <v>-30</v>
      </c>
      <c r="AC464" s="370"/>
      <c r="AD464" s="226" t="str">
        <f t="shared" si="242"/>
        <v/>
      </c>
      <c r="AE464" s="368">
        <f t="shared" si="257"/>
        <v>-27.5</v>
      </c>
      <c r="AF464" s="331"/>
      <c r="AG464" s="333"/>
      <c r="AH464" s="334"/>
      <c r="AI464" s="161">
        <f t="shared" si="258"/>
        <v>0</v>
      </c>
      <c r="AJ464" s="162">
        <f t="shared" si="243"/>
        <v>2.5</v>
      </c>
      <c r="AK464" s="163">
        <f t="shared" si="259"/>
        <v>2.5</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f t="shared" si="244"/>
        <v>19</v>
      </c>
      <c r="AX464" s="165" t="str">
        <f t="shared" si="245"/>
        <v/>
      </c>
      <c r="AY464" s="193">
        <f t="shared" si="246"/>
        <v>19</v>
      </c>
      <c r="AZ464" s="183" t="str">
        <f t="shared" si="247"/>
        <v/>
      </c>
      <c r="BA464" s="173">
        <f t="shared" si="248"/>
        <v>0.25</v>
      </c>
      <c r="BB464" s="174" t="str">
        <f t="shared" si="249"/>
        <v/>
      </c>
      <c r="BC464" s="186">
        <f t="shared" si="240"/>
        <v>0.25</v>
      </c>
      <c r="BD464" s="174" t="str">
        <f t="shared" si="250"/>
        <v/>
      </c>
      <c r="BE464" s="201" t="str">
        <f t="shared" si="251"/>
        <v/>
      </c>
      <c r="BF464" s="174" t="str">
        <f t="shared" si="252"/>
        <v/>
      </c>
      <c r="BG464" s="186" t="str">
        <f t="shared" si="253"/>
        <v/>
      </c>
      <c r="BH464" s="175" t="str">
        <f t="shared" si="254"/>
        <v/>
      </c>
      <c r="BI464" s="632"/>
      <c r="BQ464" s="57" t="s">
        <v>2498</v>
      </c>
    </row>
    <row r="465" spans="1:69" ht="37.5" x14ac:dyDescent="0.3">
      <c r="A465" s="219"/>
      <c r="B465" s="220"/>
      <c r="C465" s="213">
        <v>454</v>
      </c>
      <c r="D465" s="657" t="s">
        <v>3648</v>
      </c>
      <c r="E465" s="33" t="s">
        <v>46</v>
      </c>
      <c r="F465" s="34"/>
      <c r="G465" s="134">
        <v>44249</v>
      </c>
      <c r="H465" s="135">
        <v>44273</v>
      </c>
      <c r="I465" s="141"/>
      <c r="J465" s="25"/>
      <c r="K465" s="145"/>
      <c r="L465" s="28"/>
      <c r="M465" s="395">
        <v>44273</v>
      </c>
      <c r="N465" s="158">
        <f t="shared" si="255"/>
        <v>19</v>
      </c>
      <c r="O465" s="315"/>
      <c r="P465" s="315"/>
      <c r="Q465" s="315"/>
      <c r="R465" s="315" t="s">
        <v>0</v>
      </c>
      <c r="S465" s="315"/>
      <c r="T465" s="316"/>
      <c r="U465" s="317"/>
      <c r="V465" s="167">
        <v>0.25</v>
      </c>
      <c r="W465" s="313"/>
      <c r="X465" s="313"/>
      <c r="Y465" s="160">
        <f t="shared" si="241"/>
        <v>0.25</v>
      </c>
      <c r="Z465" s="159">
        <f t="shared" si="256"/>
        <v>2.5</v>
      </c>
      <c r="AA465" s="326"/>
      <c r="AB465" s="400">
        <f t="shared" si="265"/>
        <v>-30</v>
      </c>
      <c r="AC465" s="370"/>
      <c r="AD465" s="226" t="str">
        <f t="shared" si="242"/>
        <v/>
      </c>
      <c r="AE465" s="368">
        <f t="shared" si="257"/>
        <v>-27.5</v>
      </c>
      <c r="AF465" s="331"/>
      <c r="AG465" s="333"/>
      <c r="AH465" s="334"/>
      <c r="AI465" s="161">
        <f t="shared" si="258"/>
        <v>0</v>
      </c>
      <c r="AJ465" s="162">
        <f t="shared" si="243"/>
        <v>2.5</v>
      </c>
      <c r="AK465" s="163">
        <f t="shared" si="259"/>
        <v>2.5</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f t="shared" si="244"/>
        <v>19</v>
      </c>
      <c r="AX465" s="165" t="str">
        <f t="shared" si="245"/>
        <v/>
      </c>
      <c r="AY465" s="193">
        <f t="shared" si="246"/>
        <v>19</v>
      </c>
      <c r="AZ465" s="183" t="str">
        <f t="shared" si="247"/>
        <v/>
      </c>
      <c r="BA465" s="173">
        <f t="shared" si="248"/>
        <v>0.25</v>
      </c>
      <c r="BB465" s="174" t="str">
        <f t="shared" si="249"/>
        <v/>
      </c>
      <c r="BC465" s="186">
        <f t="shared" si="240"/>
        <v>0.25</v>
      </c>
      <c r="BD465" s="174" t="str">
        <f t="shared" si="250"/>
        <v/>
      </c>
      <c r="BE465" s="201" t="str">
        <f t="shared" si="251"/>
        <v/>
      </c>
      <c r="BF465" s="174" t="str">
        <f t="shared" si="252"/>
        <v/>
      </c>
      <c r="BG465" s="186" t="str">
        <f t="shared" si="253"/>
        <v/>
      </c>
      <c r="BH465" s="175" t="str">
        <f t="shared" si="254"/>
        <v/>
      </c>
      <c r="BI465" s="632"/>
      <c r="BQ465" s="57" t="s">
        <v>2499</v>
      </c>
    </row>
    <row r="466" spans="1:69" ht="37.5" x14ac:dyDescent="0.3">
      <c r="A466" s="221"/>
      <c r="B466" s="222"/>
      <c r="C466" s="214">
        <v>455</v>
      </c>
      <c r="D466" s="658" t="s">
        <v>3648</v>
      </c>
      <c r="E466" s="16" t="s">
        <v>3505</v>
      </c>
      <c r="F466" s="17"/>
      <c r="G466" s="134">
        <v>44249</v>
      </c>
      <c r="H466" s="135">
        <v>44273</v>
      </c>
      <c r="I466" s="141"/>
      <c r="J466" s="25"/>
      <c r="K466" s="145"/>
      <c r="L466" s="28"/>
      <c r="M466" s="395">
        <v>44273</v>
      </c>
      <c r="N466" s="158">
        <f t="shared" si="255"/>
        <v>19</v>
      </c>
      <c r="O466" s="27" t="s">
        <v>0</v>
      </c>
      <c r="P466" s="27"/>
      <c r="Q466" s="27"/>
      <c r="R466" s="27"/>
      <c r="S466" s="27"/>
      <c r="T466" s="28"/>
      <c r="U466" s="29"/>
      <c r="V466" s="167">
        <v>0.25</v>
      </c>
      <c r="W466" s="313">
        <v>0.25</v>
      </c>
      <c r="X466" s="313"/>
      <c r="Y466" s="160">
        <f t="shared" si="241"/>
        <v>0.5</v>
      </c>
      <c r="Z466" s="159">
        <f t="shared" si="256"/>
        <v>7.5</v>
      </c>
      <c r="AA466" s="327"/>
      <c r="AB466" s="400">
        <f t="shared" si="265"/>
        <v>-30</v>
      </c>
      <c r="AC466" s="371"/>
      <c r="AD466" s="226" t="str">
        <f t="shared" si="242"/>
        <v/>
      </c>
      <c r="AE466" s="368">
        <f t="shared" si="257"/>
        <v>-22.5</v>
      </c>
      <c r="AF466" s="339"/>
      <c r="AG466" s="338"/>
      <c r="AH466" s="336"/>
      <c r="AI466" s="161">
        <f t="shared" si="258"/>
        <v>0</v>
      </c>
      <c r="AJ466" s="162">
        <f t="shared" si="243"/>
        <v>7.5</v>
      </c>
      <c r="AK466" s="163">
        <f t="shared" si="259"/>
        <v>7.5</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f t="shared" si="244"/>
        <v>19</v>
      </c>
      <c r="AX466" s="165" t="str">
        <f t="shared" si="245"/>
        <v/>
      </c>
      <c r="AY466" s="193">
        <f t="shared" si="246"/>
        <v>19</v>
      </c>
      <c r="AZ466" s="183" t="str">
        <f t="shared" si="247"/>
        <v/>
      </c>
      <c r="BA466" s="173">
        <f t="shared" si="248"/>
        <v>0.25</v>
      </c>
      <c r="BB466" s="174" t="str">
        <f t="shared" si="249"/>
        <v/>
      </c>
      <c r="BC466" s="186">
        <f t="shared" ref="BC466:BC529" si="272">IF(OR(K466="x",F466="X",BA466&lt;=0),"",BA466)</f>
        <v>0.25</v>
      </c>
      <c r="BD466" s="174" t="str">
        <f t="shared" si="250"/>
        <v/>
      </c>
      <c r="BE466" s="201">
        <f t="shared" si="251"/>
        <v>0.25</v>
      </c>
      <c r="BF466" s="174" t="str">
        <f t="shared" si="252"/>
        <v/>
      </c>
      <c r="BG466" s="186">
        <f t="shared" si="253"/>
        <v>0.25</v>
      </c>
      <c r="BH466" s="175" t="str">
        <f t="shared" si="254"/>
        <v/>
      </c>
      <c r="BI466" s="632"/>
      <c r="BQ466" s="57" t="s">
        <v>2500</v>
      </c>
    </row>
    <row r="467" spans="1:69" ht="37.5" x14ac:dyDescent="0.3">
      <c r="A467" s="221"/>
      <c r="B467" s="222"/>
      <c r="C467" s="213">
        <v>456</v>
      </c>
      <c r="D467" s="659" t="s">
        <v>3648</v>
      </c>
      <c r="E467" s="16" t="s">
        <v>3541</v>
      </c>
      <c r="F467" s="17"/>
      <c r="G467" s="134">
        <v>44249</v>
      </c>
      <c r="H467" s="135">
        <v>44273</v>
      </c>
      <c r="I467" s="141"/>
      <c r="J467" s="25"/>
      <c r="K467" s="145"/>
      <c r="L467" s="28"/>
      <c r="M467" s="395">
        <v>44273</v>
      </c>
      <c r="N467" s="158">
        <f t="shared" si="255"/>
        <v>19</v>
      </c>
      <c r="O467" s="27"/>
      <c r="P467" s="27"/>
      <c r="Q467" s="27"/>
      <c r="R467" s="27" t="s">
        <v>0</v>
      </c>
      <c r="S467" s="27"/>
      <c r="T467" s="28"/>
      <c r="U467" s="29"/>
      <c r="V467" s="32">
        <v>0.25</v>
      </c>
      <c r="W467" s="318"/>
      <c r="X467" s="319"/>
      <c r="Y467" s="160">
        <f t="shared" si="241"/>
        <v>0.25</v>
      </c>
      <c r="Z467" s="159">
        <f t="shared" si="256"/>
        <v>2.5</v>
      </c>
      <c r="AA467" s="327"/>
      <c r="AB467" s="400">
        <f t="shared" si="265"/>
        <v>-30</v>
      </c>
      <c r="AC467" s="371"/>
      <c r="AD467" s="226" t="str">
        <f t="shared" si="242"/>
        <v/>
      </c>
      <c r="AE467" s="368">
        <f t="shared" si="257"/>
        <v>-27.5</v>
      </c>
      <c r="AF467" s="339"/>
      <c r="AG467" s="338"/>
      <c r="AH467" s="336"/>
      <c r="AI467" s="161">
        <f t="shared" si="258"/>
        <v>0</v>
      </c>
      <c r="AJ467" s="162">
        <f t="shared" si="243"/>
        <v>2.5</v>
      </c>
      <c r="AK467" s="163">
        <f t="shared" si="259"/>
        <v>2.5</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f t="shared" si="244"/>
        <v>19</v>
      </c>
      <c r="AX467" s="165" t="str">
        <f t="shared" si="245"/>
        <v/>
      </c>
      <c r="AY467" s="193">
        <f t="shared" si="246"/>
        <v>19</v>
      </c>
      <c r="AZ467" s="183" t="str">
        <f t="shared" si="247"/>
        <v/>
      </c>
      <c r="BA467" s="173">
        <f t="shared" si="248"/>
        <v>0.25</v>
      </c>
      <c r="BB467" s="174" t="str">
        <f t="shared" si="249"/>
        <v/>
      </c>
      <c r="BC467" s="186">
        <f t="shared" si="272"/>
        <v>0.25</v>
      </c>
      <c r="BD467" s="174" t="str">
        <f t="shared" si="250"/>
        <v/>
      </c>
      <c r="BE467" s="201" t="str">
        <f t="shared" si="251"/>
        <v/>
      </c>
      <c r="BF467" s="174" t="str">
        <f t="shared" si="252"/>
        <v/>
      </c>
      <c r="BG467" s="186" t="str">
        <f t="shared" si="253"/>
        <v/>
      </c>
      <c r="BH467" s="175" t="str">
        <f t="shared" si="254"/>
        <v/>
      </c>
      <c r="BI467" s="632"/>
      <c r="BQ467" s="57" t="s">
        <v>2501</v>
      </c>
    </row>
    <row r="468" spans="1:69" ht="37.5" x14ac:dyDescent="0.3">
      <c r="A468" s="221"/>
      <c r="B468" s="222"/>
      <c r="C468" s="214">
        <v>457</v>
      </c>
      <c r="D468" s="640" t="s">
        <v>3649</v>
      </c>
      <c r="E468" s="16" t="s">
        <v>46</v>
      </c>
      <c r="F468" s="17"/>
      <c r="G468" s="134">
        <v>44249</v>
      </c>
      <c r="H468" s="135">
        <v>44273</v>
      </c>
      <c r="I468" s="141"/>
      <c r="J468" s="25"/>
      <c r="K468" s="145"/>
      <c r="L468" s="28"/>
      <c r="M468" s="395">
        <v>44273</v>
      </c>
      <c r="N468" s="158">
        <f t="shared" si="255"/>
        <v>19</v>
      </c>
      <c r="O468" s="27"/>
      <c r="P468" s="27"/>
      <c r="Q468" s="27"/>
      <c r="R468" s="27" t="s">
        <v>0</v>
      </c>
      <c r="S468" s="27"/>
      <c r="T468" s="28"/>
      <c r="U468" s="29"/>
      <c r="V468" s="32">
        <v>0.25</v>
      </c>
      <c r="W468" s="318"/>
      <c r="X468" s="319"/>
      <c r="Y468" s="160">
        <f t="shared" si="241"/>
        <v>0.25</v>
      </c>
      <c r="Z468" s="159">
        <f t="shared" si="256"/>
        <v>2.5</v>
      </c>
      <c r="AA468" s="327"/>
      <c r="AB468" s="400">
        <f t="shared" si="265"/>
        <v>-30</v>
      </c>
      <c r="AC468" s="371"/>
      <c r="AD468" s="226" t="str">
        <f t="shared" si="242"/>
        <v/>
      </c>
      <c r="AE468" s="368">
        <f t="shared" si="257"/>
        <v>-27.5</v>
      </c>
      <c r="AF468" s="339"/>
      <c r="AG468" s="338"/>
      <c r="AH468" s="336"/>
      <c r="AI468" s="161">
        <f t="shared" si="258"/>
        <v>0</v>
      </c>
      <c r="AJ468" s="162">
        <f t="shared" si="243"/>
        <v>2.5</v>
      </c>
      <c r="AK468" s="163">
        <f t="shared" si="259"/>
        <v>2.5</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f t="shared" si="244"/>
        <v>19</v>
      </c>
      <c r="AX468" s="165" t="str">
        <f t="shared" si="245"/>
        <v/>
      </c>
      <c r="AY468" s="193">
        <f t="shared" si="246"/>
        <v>19</v>
      </c>
      <c r="AZ468" s="183" t="str">
        <f t="shared" si="247"/>
        <v/>
      </c>
      <c r="BA468" s="173">
        <f t="shared" si="248"/>
        <v>0.25</v>
      </c>
      <c r="BB468" s="174" t="str">
        <f t="shared" si="249"/>
        <v/>
      </c>
      <c r="BC468" s="186">
        <f t="shared" si="272"/>
        <v>0.25</v>
      </c>
      <c r="BD468" s="174" t="str">
        <f t="shared" si="250"/>
        <v/>
      </c>
      <c r="BE468" s="201" t="str">
        <f t="shared" si="251"/>
        <v/>
      </c>
      <c r="BF468" s="174" t="str">
        <f t="shared" si="252"/>
        <v/>
      </c>
      <c r="BG468" s="186" t="str">
        <f t="shared" si="253"/>
        <v/>
      </c>
      <c r="BH468" s="175" t="str">
        <f t="shared" si="254"/>
        <v/>
      </c>
      <c r="BI468" s="632"/>
      <c r="BQ468" s="57" t="s">
        <v>2502</v>
      </c>
    </row>
    <row r="469" spans="1:69" ht="37.5" x14ac:dyDescent="0.3">
      <c r="A469" s="221"/>
      <c r="B469" s="222"/>
      <c r="C469" s="214">
        <v>458</v>
      </c>
      <c r="D469" s="643" t="s">
        <v>3649</v>
      </c>
      <c r="E469" s="18" t="s">
        <v>3505</v>
      </c>
      <c r="F469" s="17"/>
      <c r="G469" s="134">
        <v>44249</v>
      </c>
      <c r="H469" s="135">
        <v>44273</v>
      </c>
      <c r="I469" s="141"/>
      <c r="J469" s="25"/>
      <c r="K469" s="145"/>
      <c r="L469" s="28"/>
      <c r="M469" s="395">
        <v>44273</v>
      </c>
      <c r="N469" s="158">
        <f t="shared" si="255"/>
        <v>19</v>
      </c>
      <c r="O469" s="27"/>
      <c r="P469" s="27"/>
      <c r="Q469" s="27"/>
      <c r="R469" s="27" t="s">
        <v>0</v>
      </c>
      <c r="S469" s="27"/>
      <c r="T469" s="28"/>
      <c r="U469" s="29"/>
      <c r="V469" s="32">
        <v>0.25</v>
      </c>
      <c r="W469" s="318"/>
      <c r="X469" s="319"/>
      <c r="Y469" s="160">
        <f t="shared" si="241"/>
        <v>0.25</v>
      </c>
      <c r="Z469" s="159">
        <f t="shared" si="256"/>
        <v>2.5</v>
      </c>
      <c r="AA469" s="327"/>
      <c r="AB469" s="400">
        <f t="shared" si="265"/>
        <v>-30</v>
      </c>
      <c r="AC469" s="371"/>
      <c r="AD469" s="226" t="str">
        <f t="shared" si="242"/>
        <v/>
      </c>
      <c r="AE469" s="368">
        <f t="shared" si="257"/>
        <v>-27.5</v>
      </c>
      <c r="AF469" s="339"/>
      <c r="AG469" s="338"/>
      <c r="AH469" s="336"/>
      <c r="AI469" s="161">
        <f t="shared" si="258"/>
        <v>0</v>
      </c>
      <c r="AJ469" s="162">
        <f t="shared" si="243"/>
        <v>2.5</v>
      </c>
      <c r="AK469" s="163">
        <f t="shared" si="259"/>
        <v>2.5</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f t="shared" si="244"/>
        <v>19</v>
      </c>
      <c r="AX469" s="165" t="str">
        <f t="shared" si="245"/>
        <v/>
      </c>
      <c r="AY469" s="193">
        <f t="shared" si="246"/>
        <v>19</v>
      </c>
      <c r="AZ469" s="183" t="str">
        <f t="shared" si="247"/>
        <v/>
      </c>
      <c r="BA469" s="173">
        <f t="shared" si="248"/>
        <v>0.25</v>
      </c>
      <c r="BB469" s="174" t="str">
        <f t="shared" si="249"/>
        <v/>
      </c>
      <c r="BC469" s="186">
        <f t="shared" si="272"/>
        <v>0.25</v>
      </c>
      <c r="BD469" s="174" t="str">
        <f t="shared" si="250"/>
        <v/>
      </c>
      <c r="BE469" s="201" t="str">
        <f t="shared" si="251"/>
        <v/>
      </c>
      <c r="BF469" s="174" t="str">
        <f t="shared" si="252"/>
        <v/>
      </c>
      <c r="BG469" s="186" t="str">
        <f t="shared" si="253"/>
        <v/>
      </c>
      <c r="BH469" s="175" t="str">
        <f t="shared" si="254"/>
        <v/>
      </c>
      <c r="BI469" s="632"/>
      <c r="BQ469" s="57" t="s">
        <v>2503</v>
      </c>
    </row>
    <row r="470" spans="1:69" ht="37.5" x14ac:dyDescent="0.3">
      <c r="A470" s="221"/>
      <c r="B470" s="222"/>
      <c r="C470" s="213">
        <v>459</v>
      </c>
      <c r="D470" s="647" t="s">
        <v>3649</v>
      </c>
      <c r="E470" s="16" t="s">
        <v>3541</v>
      </c>
      <c r="F470" s="17"/>
      <c r="G470" s="134">
        <v>44249</v>
      </c>
      <c r="H470" s="135">
        <v>44273</v>
      </c>
      <c r="I470" s="141"/>
      <c r="J470" s="25"/>
      <c r="K470" s="145"/>
      <c r="L470" s="28"/>
      <c r="M470" s="395">
        <v>44273</v>
      </c>
      <c r="N470" s="158">
        <f t="shared" si="255"/>
        <v>19</v>
      </c>
      <c r="O470" s="27"/>
      <c r="P470" s="27"/>
      <c r="Q470" s="27"/>
      <c r="R470" s="27" t="s">
        <v>0</v>
      </c>
      <c r="S470" s="27"/>
      <c r="T470" s="28"/>
      <c r="U470" s="29"/>
      <c r="V470" s="32">
        <v>0.25</v>
      </c>
      <c r="W470" s="318"/>
      <c r="X470" s="319"/>
      <c r="Y470" s="160">
        <f t="shared" si="241"/>
        <v>0.25</v>
      </c>
      <c r="Z470" s="159">
        <f t="shared" si="256"/>
        <v>2.5</v>
      </c>
      <c r="AA470" s="327"/>
      <c r="AB470" s="400">
        <f t="shared" si="265"/>
        <v>-30</v>
      </c>
      <c r="AC470" s="371"/>
      <c r="AD470" s="226" t="str">
        <f t="shared" si="242"/>
        <v/>
      </c>
      <c r="AE470" s="368">
        <f t="shared" si="257"/>
        <v>-27.5</v>
      </c>
      <c r="AF470" s="339"/>
      <c r="AG470" s="338"/>
      <c r="AH470" s="336"/>
      <c r="AI470" s="161">
        <f t="shared" si="258"/>
        <v>0</v>
      </c>
      <c r="AJ470" s="162">
        <f t="shared" si="243"/>
        <v>2.5</v>
      </c>
      <c r="AK470" s="163">
        <f t="shared" si="259"/>
        <v>2.5</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f t="shared" si="244"/>
        <v>19</v>
      </c>
      <c r="AX470" s="165" t="str">
        <f t="shared" si="245"/>
        <v/>
      </c>
      <c r="AY470" s="193">
        <f t="shared" si="246"/>
        <v>19</v>
      </c>
      <c r="AZ470" s="183" t="str">
        <f t="shared" si="247"/>
        <v/>
      </c>
      <c r="BA470" s="173">
        <f t="shared" si="248"/>
        <v>0.25</v>
      </c>
      <c r="BB470" s="174" t="str">
        <f t="shared" si="249"/>
        <v/>
      </c>
      <c r="BC470" s="186">
        <f t="shared" si="272"/>
        <v>0.25</v>
      </c>
      <c r="BD470" s="174" t="str">
        <f t="shared" si="250"/>
        <v/>
      </c>
      <c r="BE470" s="201" t="str">
        <f t="shared" si="251"/>
        <v/>
      </c>
      <c r="BF470" s="174" t="str">
        <f t="shared" si="252"/>
        <v/>
      </c>
      <c r="BG470" s="186" t="str">
        <f t="shared" si="253"/>
        <v/>
      </c>
      <c r="BH470" s="175" t="str">
        <f t="shared" si="254"/>
        <v/>
      </c>
      <c r="BI470" s="632"/>
      <c r="BQ470" s="57" t="s">
        <v>2504</v>
      </c>
    </row>
    <row r="471" spans="1:69" ht="37.5" x14ac:dyDescent="0.3">
      <c r="A471" s="221"/>
      <c r="B471" s="222"/>
      <c r="C471" s="214">
        <v>460</v>
      </c>
      <c r="D471" s="640" t="s">
        <v>3650</v>
      </c>
      <c r="E471" s="16" t="s">
        <v>46</v>
      </c>
      <c r="F471" s="17"/>
      <c r="G471" s="134">
        <v>44249</v>
      </c>
      <c r="H471" s="137">
        <v>44273</v>
      </c>
      <c r="I471" s="143"/>
      <c r="J471" s="80"/>
      <c r="K471" s="147"/>
      <c r="L471" s="30"/>
      <c r="M471" s="395">
        <v>44273</v>
      </c>
      <c r="N471" s="158">
        <f t="shared" si="255"/>
        <v>19</v>
      </c>
      <c r="O471" s="27"/>
      <c r="P471" s="27"/>
      <c r="Q471" s="27"/>
      <c r="R471" s="27" t="s">
        <v>0</v>
      </c>
      <c r="S471" s="27"/>
      <c r="T471" s="28"/>
      <c r="U471" s="29"/>
      <c r="V471" s="32">
        <v>0.25</v>
      </c>
      <c r="W471" s="318"/>
      <c r="X471" s="319"/>
      <c r="Y471" s="160">
        <f t="shared" si="241"/>
        <v>0.25</v>
      </c>
      <c r="Z471" s="159">
        <f t="shared" si="256"/>
        <v>2.5</v>
      </c>
      <c r="AA471" s="327"/>
      <c r="AB471" s="400">
        <f t="shared" si="265"/>
        <v>-30</v>
      </c>
      <c r="AC471" s="371"/>
      <c r="AD471" s="226" t="str">
        <f t="shared" si="242"/>
        <v/>
      </c>
      <c r="AE471" s="368">
        <f t="shared" si="257"/>
        <v>-27.5</v>
      </c>
      <c r="AF471" s="339"/>
      <c r="AG471" s="338"/>
      <c r="AH471" s="336"/>
      <c r="AI471" s="161">
        <f t="shared" si="258"/>
        <v>0</v>
      </c>
      <c r="AJ471" s="162">
        <f t="shared" si="243"/>
        <v>2.5</v>
      </c>
      <c r="AK471" s="163">
        <f t="shared" si="259"/>
        <v>2.5</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f t="shared" si="244"/>
        <v>19</v>
      </c>
      <c r="AX471" s="165" t="str">
        <f t="shared" si="245"/>
        <v/>
      </c>
      <c r="AY471" s="193">
        <f t="shared" si="246"/>
        <v>19</v>
      </c>
      <c r="AZ471" s="183" t="str">
        <f t="shared" si="247"/>
        <v/>
      </c>
      <c r="BA471" s="173">
        <f t="shared" si="248"/>
        <v>0.25</v>
      </c>
      <c r="BB471" s="174" t="str">
        <f t="shared" si="249"/>
        <v/>
      </c>
      <c r="BC471" s="186">
        <f t="shared" si="272"/>
        <v>0.25</v>
      </c>
      <c r="BD471" s="174" t="str">
        <f t="shared" si="250"/>
        <v/>
      </c>
      <c r="BE471" s="201" t="str">
        <f t="shared" si="251"/>
        <v/>
      </c>
      <c r="BF471" s="174" t="str">
        <f t="shared" si="252"/>
        <v/>
      </c>
      <c r="BG471" s="186" t="str">
        <f t="shared" si="253"/>
        <v/>
      </c>
      <c r="BH471" s="175" t="str">
        <f t="shared" si="254"/>
        <v/>
      </c>
      <c r="BI471" s="632"/>
      <c r="BQ471" s="57" t="s">
        <v>2505</v>
      </c>
    </row>
    <row r="472" spans="1:69" ht="37.5" x14ac:dyDescent="0.3">
      <c r="A472" s="221"/>
      <c r="B472" s="222"/>
      <c r="C472" s="213">
        <v>461</v>
      </c>
      <c r="D472" s="643" t="s">
        <v>3650</v>
      </c>
      <c r="E472" s="16" t="s">
        <v>3505</v>
      </c>
      <c r="F472" s="17"/>
      <c r="G472" s="134">
        <v>44249</v>
      </c>
      <c r="H472" s="135">
        <v>44273</v>
      </c>
      <c r="I472" s="141"/>
      <c r="J472" s="25"/>
      <c r="K472" s="145"/>
      <c r="L472" s="28"/>
      <c r="M472" s="395">
        <v>44273</v>
      </c>
      <c r="N472" s="158">
        <f t="shared" si="255"/>
        <v>19</v>
      </c>
      <c r="O472" s="27" t="s">
        <v>0</v>
      </c>
      <c r="P472" s="27"/>
      <c r="Q472" s="27"/>
      <c r="R472" s="27"/>
      <c r="S472" s="27"/>
      <c r="T472" s="28"/>
      <c r="U472" s="29"/>
      <c r="V472" s="32">
        <v>0.25</v>
      </c>
      <c r="W472" s="318">
        <v>0.25</v>
      </c>
      <c r="X472" s="319"/>
      <c r="Y472" s="160">
        <f t="shared" si="241"/>
        <v>0.5</v>
      </c>
      <c r="Z472" s="159">
        <f t="shared" si="256"/>
        <v>7.5</v>
      </c>
      <c r="AA472" s="327"/>
      <c r="AB472" s="400">
        <f t="shared" si="265"/>
        <v>-30</v>
      </c>
      <c r="AC472" s="371"/>
      <c r="AD472" s="226" t="str">
        <f t="shared" si="242"/>
        <v/>
      </c>
      <c r="AE472" s="368">
        <f t="shared" si="257"/>
        <v>-22.5</v>
      </c>
      <c r="AF472" s="339"/>
      <c r="AG472" s="338"/>
      <c r="AH472" s="336"/>
      <c r="AI472" s="161">
        <f t="shared" si="258"/>
        <v>0</v>
      </c>
      <c r="AJ472" s="162">
        <f t="shared" si="243"/>
        <v>7.5</v>
      </c>
      <c r="AK472" s="163">
        <f t="shared" si="259"/>
        <v>7.5</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f t="shared" si="244"/>
        <v>19</v>
      </c>
      <c r="AX472" s="165" t="str">
        <f t="shared" si="245"/>
        <v/>
      </c>
      <c r="AY472" s="193">
        <f t="shared" si="246"/>
        <v>19</v>
      </c>
      <c r="AZ472" s="183" t="str">
        <f t="shared" si="247"/>
        <v/>
      </c>
      <c r="BA472" s="173">
        <f t="shared" si="248"/>
        <v>0.25</v>
      </c>
      <c r="BB472" s="174" t="str">
        <f t="shared" si="249"/>
        <v/>
      </c>
      <c r="BC472" s="186">
        <f t="shared" si="272"/>
        <v>0.25</v>
      </c>
      <c r="BD472" s="174" t="str">
        <f t="shared" si="250"/>
        <v/>
      </c>
      <c r="BE472" s="201">
        <f t="shared" si="251"/>
        <v>0.25</v>
      </c>
      <c r="BF472" s="174" t="str">
        <f t="shared" si="252"/>
        <v/>
      </c>
      <c r="BG472" s="186">
        <f t="shared" si="253"/>
        <v>0.25</v>
      </c>
      <c r="BH472" s="175" t="str">
        <f t="shared" si="254"/>
        <v/>
      </c>
      <c r="BI472" s="632"/>
      <c r="BQ472" s="57" t="s">
        <v>2506</v>
      </c>
    </row>
    <row r="473" spans="1:69" ht="37.5" x14ac:dyDescent="0.3">
      <c r="A473" s="221"/>
      <c r="B473" s="222"/>
      <c r="C473" s="214">
        <v>462</v>
      </c>
      <c r="D473" s="647" t="s">
        <v>3650</v>
      </c>
      <c r="E473" s="18" t="s">
        <v>3541</v>
      </c>
      <c r="F473" s="17"/>
      <c r="G473" s="134">
        <v>44249</v>
      </c>
      <c r="H473" s="135">
        <v>44273</v>
      </c>
      <c r="I473" s="141"/>
      <c r="J473" s="25"/>
      <c r="K473" s="145"/>
      <c r="L473" s="28"/>
      <c r="M473" s="395">
        <v>44273</v>
      </c>
      <c r="N473" s="158">
        <f t="shared" si="255"/>
        <v>19</v>
      </c>
      <c r="O473" s="27" t="s">
        <v>0</v>
      </c>
      <c r="P473" s="27"/>
      <c r="Q473" s="27"/>
      <c r="R473" s="27"/>
      <c r="S473" s="27"/>
      <c r="T473" s="28"/>
      <c r="U473" s="29"/>
      <c r="V473" s="32">
        <v>0.25</v>
      </c>
      <c r="W473" s="318">
        <v>0.25</v>
      </c>
      <c r="X473" s="319"/>
      <c r="Y473" s="160">
        <f t="shared" si="241"/>
        <v>0.5</v>
      </c>
      <c r="Z473" s="159">
        <f t="shared" si="256"/>
        <v>7.5</v>
      </c>
      <c r="AA473" s="327"/>
      <c r="AB473" s="400">
        <f t="shared" si="265"/>
        <v>-30</v>
      </c>
      <c r="AC473" s="371"/>
      <c r="AD473" s="226" t="str">
        <f t="shared" si="242"/>
        <v/>
      </c>
      <c r="AE473" s="368">
        <f t="shared" si="257"/>
        <v>-22.5</v>
      </c>
      <c r="AF473" s="339"/>
      <c r="AG473" s="338"/>
      <c r="AH473" s="336"/>
      <c r="AI473" s="161">
        <f t="shared" si="258"/>
        <v>0</v>
      </c>
      <c r="AJ473" s="162">
        <f t="shared" si="243"/>
        <v>7.5</v>
      </c>
      <c r="AK473" s="163">
        <f t="shared" si="259"/>
        <v>7.5</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f t="shared" si="244"/>
        <v>19</v>
      </c>
      <c r="AX473" s="165" t="str">
        <f t="shared" si="245"/>
        <v/>
      </c>
      <c r="AY473" s="193">
        <f t="shared" si="246"/>
        <v>19</v>
      </c>
      <c r="AZ473" s="183" t="str">
        <f t="shared" si="247"/>
        <v/>
      </c>
      <c r="BA473" s="173">
        <f t="shared" si="248"/>
        <v>0.25</v>
      </c>
      <c r="BB473" s="174" t="str">
        <f t="shared" si="249"/>
        <v/>
      </c>
      <c r="BC473" s="186">
        <f t="shared" si="272"/>
        <v>0.25</v>
      </c>
      <c r="BD473" s="174" t="str">
        <f t="shared" si="250"/>
        <v/>
      </c>
      <c r="BE473" s="201">
        <f t="shared" si="251"/>
        <v>0.25</v>
      </c>
      <c r="BF473" s="174" t="str">
        <f t="shared" si="252"/>
        <v/>
      </c>
      <c r="BG473" s="186">
        <f t="shared" si="253"/>
        <v>0.25</v>
      </c>
      <c r="BH473" s="175" t="str">
        <f t="shared" si="254"/>
        <v/>
      </c>
      <c r="BI473" s="632"/>
      <c r="BQ473" s="57" t="s">
        <v>2507</v>
      </c>
    </row>
    <row r="474" spans="1:69" ht="56.25" x14ac:dyDescent="0.3">
      <c r="A474" s="221"/>
      <c r="B474" s="222"/>
      <c r="C474" s="214">
        <v>463</v>
      </c>
      <c r="D474" s="640" t="s">
        <v>3651</v>
      </c>
      <c r="E474" s="16" t="s">
        <v>46</v>
      </c>
      <c r="F474" s="17"/>
      <c r="G474" s="134">
        <v>44249</v>
      </c>
      <c r="H474" s="135">
        <v>44273</v>
      </c>
      <c r="I474" s="141"/>
      <c r="J474" s="25"/>
      <c r="K474" s="145"/>
      <c r="L474" s="28"/>
      <c r="M474" s="395">
        <v>44273</v>
      </c>
      <c r="N474" s="158">
        <f t="shared" si="255"/>
        <v>19</v>
      </c>
      <c r="O474" s="27"/>
      <c r="P474" s="27"/>
      <c r="Q474" s="27"/>
      <c r="R474" s="27" t="s">
        <v>0</v>
      </c>
      <c r="S474" s="27"/>
      <c r="T474" s="28"/>
      <c r="U474" s="29"/>
      <c r="V474" s="32">
        <v>0.25</v>
      </c>
      <c r="W474" s="318"/>
      <c r="X474" s="319"/>
      <c r="Y474" s="160">
        <f t="shared" si="241"/>
        <v>0.25</v>
      </c>
      <c r="Z474" s="159">
        <f t="shared" si="256"/>
        <v>2.5</v>
      </c>
      <c r="AA474" s="327"/>
      <c r="AB474" s="400">
        <f t="shared" si="265"/>
        <v>-30</v>
      </c>
      <c r="AC474" s="371"/>
      <c r="AD474" s="226" t="str">
        <f t="shared" si="242"/>
        <v/>
      </c>
      <c r="AE474" s="368">
        <f t="shared" si="257"/>
        <v>-27.5</v>
      </c>
      <c r="AF474" s="339"/>
      <c r="AG474" s="338"/>
      <c r="AH474" s="336"/>
      <c r="AI474" s="161">
        <f t="shared" si="258"/>
        <v>0</v>
      </c>
      <c r="AJ474" s="162">
        <f t="shared" si="243"/>
        <v>2.5</v>
      </c>
      <c r="AK474" s="163">
        <f t="shared" si="259"/>
        <v>2.5</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f t="shared" si="244"/>
        <v>19</v>
      </c>
      <c r="AX474" s="165" t="str">
        <f t="shared" si="245"/>
        <v/>
      </c>
      <c r="AY474" s="193">
        <f t="shared" si="246"/>
        <v>19</v>
      </c>
      <c r="AZ474" s="183" t="str">
        <f t="shared" si="247"/>
        <v/>
      </c>
      <c r="BA474" s="173">
        <f t="shared" si="248"/>
        <v>0.25</v>
      </c>
      <c r="BB474" s="174" t="str">
        <f t="shared" si="249"/>
        <v/>
      </c>
      <c r="BC474" s="186">
        <f t="shared" si="272"/>
        <v>0.25</v>
      </c>
      <c r="BD474" s="174" t="str">
        <f t="shared" si="250"/>
        <v/>
      </c>
      <c r="BE474" s="201" t="str">
        <f t="shared" si="251"/>
        <v/>
      </c>
      <c r="BF474" s="174" t="str">
        <f t="shared" si="252"/>
        <v/>
      </c>
      <c r="BG474" s="186" t="str">
        <f t="shared" si="253"/>
        <v/>
      </c>
      <c r="BH474" s="175" t="str">
        <f t="shared" si="254"/>
        <v/>
      </c>
      <c r="BI474" s="632"/>
      <c r="BQ474" s="57" t="s">
        <v>2508</v>
      </c>
    </row>
    <row r="475" spans="1:69" ht="56.25" x14ac:dyDescent="0.3">
      <c r="A475" s="221"/>
      <c r="B475" s="222"/>
      <c r="C475" s="213">
        <v>464</v>
      </c>
      <c r="D475" s="643" t="s">
        <v>3651</v>
      </c>
      <c r="E475" s="16" t="s">
        <v>3505</v>
      </c>
      <c r="F475" s="17"/>
      <c r="G475" s="134">
        <v>44249</v>
      </c>
      <c r="H475" s="135">
        <v>44273</v>
      </c>
      <c r="I475" s="141"/>
      <c r="J475" s="25"/>
      <c r="K475" s="145"/>
      <c r="L475" s="28"/>
      <c r="M475" s="395">
        <v>44273</v>
      </c>
      <c r="N475" s="158">
        <f t="shared" si="255"/>
        <v>19</v>
      </c>
      <c r="O475" s="27"/>
      <c r="P475" s="27"/>
      <c r="Q475" s="27"/>
      <c r="R475" s="27" t="s">
        <v>0</v>
      </c>
      <c r="S475" s="27"/>
      <c r="T475" s="28"/>
      <c r="U475" s="29"/>
      <c r="V475" s="32">
        <v>0.25</v>
      </c>
      <c r="W475" s="318"/>
      <c r="X475" s="319"/>
      <c r="Y475" s="160">
        <f t="shared" si="241"/>
        <v>0.25</v>
      </c>
      <c r="Z475" s="159">
        <f t="shared" si="256"/>
        <v>2.5</v>
      </c>
      <c r="AA475" s="327"/>
      <c r="AB475" s="400">
        <f t="shared" si="265"/>
        <v>-30</v>
      </c>
      <c r="AC475" s="371"/>
      <c r="AD475" s="226" t="str">
        <f t="shared" si="242"/>
        <v/>
      </c>
      <c r="AE475" s="368">
        <f t="shared" si="257"/>
        <v>-27.5</v>
      </c>
      <c r="AF475" s="339"/>
      <c r="AG475" s="338"/>
      <c r="AH475" s="336"/>
      <c r="AI475" s="161">
        <f t="shared" si="258"/>
        <v>0</v>
      </c>
      <c r="AJ475" s="162">
        <f t="shared" si="243"/>
        <v>2.5</v>
      </c>
      <c r="AK475" s="163">
        <f t="shared" si="259"/>
        <v>2.5</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f t="shared" si="244"/>
        <v>19</v>
      </c>
      <c r="AX475" s="165" t="str">
        <f t="shared" si="245"/>
        <v/>
      </c>
      <c r="AY475" s="193">
        <f t="shared" si="246"/>
        <v>19</v>
      </c>
      <c r="AZ475" s="183" t="str">
        <f t="shared" si="247"/>
        <v/>
      </c>
      <c r="BA475" s="173">
        <f t="shared" si="248"/>
        <v>0.25</v>
      </c>
      <c r="BB475" s="174" t="str">
        <f t="shared" si="249"/>
        <v/>
      </c>
      <c r="BC475" s="186">
        <f t="shared" si="272"/>
        <v>0.25</v>
      </c>
      <c r="BD475" s="174" t="str">
        <f t="shared" si="250"/>
        <v/>
      </c>
      <c r="BE475" s="201" t="str">
        <f t="shared" si="251"/>
        <v/>
      </c>
      <c r="BF475" s="174" t="str">
        <f t="shared" si="252"/>
        <v/>
      </c>
      <c r="BG475" s="186" t="str">
        <f t="shared" si="253"/>
        <v/>
      </c>
      <c r="BH475" s="175" t="str">
        <f t="shared" si="254"/>
        <v/>
      </c>
      <c r="BI475" s="632"/>
      <c r="BQ475" s="57" t="s">
        <v>2509</v>
      </c>
    </row>
    <row r="476" spans="1:69" ht="56.25" x14ac:dyDescent="0.3">
      <c r="A476" s="221"/>
      <c r="B476" s="222"/>
      <c r="C476" s="214">
        <v>465</v>
      </c>
      <c r="D476" s="647" t="s">
        <v>3651</v>
      </c>
      <c r="E476" s="16" t="s">
        <v>3541</v>
      </c>
      <c r="F476" s="17"/>
      <c r="G476" s="134">
        <v>44249</v>
      </c>
      <c r="H476" s="135">
        <v>44273</v>
      </c>
      <c r="I476" s="141"/>
      <c r="J476" s="25"/>
      <c r="K476" s="145"/>
      <c r="L476" s="28"/>
      <c r="M476" s="395">
        <v>44273</v>
      </c>
      <c r="N476" s="158">
        <f t="shared" si="255"/>
        <v>19</v>
      </c>
      <c r="O476" s="27"/>
      <c r="P476" s="27"/>
      <c r="Q476" s="27"/>
      <c r="R476" s="27" t="s">
        <v>0</v>
      </c>
      <c r="S476" s="27"/>
      <c r="T476" s="28"/>
      <c r="U476" s="29"/>
      <c r="V476" s="32">
        <v>0.25</v>
      </c>
      <c r="W476" s="318"/>
      <c r="X476" s="319"/>
      <c r="Y476" s="160">
        <f t="shared" si="241"/>
        <v>0.25</v>
      </c>
      <c r="Z476" s="159">
        <f t="shared" si="256"/>
        <v>2.5</v>
      </c>
      <c r="AA476" s="327"/>
      <c r="AB476" s="400">
        <f t="shared" si="265"/>
        <v>-30</v>
      </c>
      <c r="AC476" s="371"/>
      <c r="AD476" s="226" t="str">
        <f t="shared" si="242"/>
        <v/>
      </c>
      <c r="AE476" s="368">
        <f t="shared" si="257"/>
        <v>-27.5</v>
      </c>
      <c r="AF476" s="339"/>
      <c r="AG476" s="338"/>
      <c r="AH476" s="336"/>
      <c r="AI476" s="161">
        <f t="shared" si="258"/>
        <v>0</v>
      </c>
      <c r="AJ476" s="162">
        <f t="shared" si="243"/>
        <v>2.5</v>
      </c>
      <c r="AK476" s="163">
        <f t="shared" si="259"/>
        <v>2.5</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f t="shared" si="244"/>
        <v>19</v>
      </c>
      <c r="AX476" s="165" t="str">
        <f t="shared" si="245"/>
        <v/>
      </c>
      <c r="AY476" s="193">
        <f t="shared" si="246"/>
        <v>19</v>
      </c>
      <c r="AZ476" s="183" t="str">
        <f t="shared" si="247"/>
        <v/>
      </c>
      <c r="BA476" s="173">
        <f t="shared" si="248"/>
        <v>0.25</v>
      </c>
      <c r="BB476" s="174" t="str">
        <f t="shared" si="249"/>
        <v/>
      </c>
      <c r="BC476" s="186">
        <f t="shared" si="272"/>
        <v>0.25</v>
      </c>
      <c r="BD476" s="174" t="str">
        <f t="shared" si="250"/>
        <v/>
      </c>
      <c r="BE476" s="201" t="str">
        <f t="shared" si="251"/>
        <v/>
      </c>
      <c r="BF476" s="174" t="str">
        <f t="shared" si="252"/>
        <v/>
      </c>
      <c r="BG476" s="186" t="str">
        <f t="shared" si="253"/>
        <v/>
      </c>
      <c r="BH476" s="175" t="str">
        <f t="shared" si="254"/>
        <v/>
      </c>
      <c r="BI476" s="632"/>
      <c r="BQ476" s="57" t="s">
        <v>2510</v>
      </c>
    </row>
    <row r="477" spans="1:69" ht="56.25" x14ac:dyDescent="0.3">
      <c r="A477" s="221"/>
      <c r="B477" s="222"/>
      <c r="C477" s="213">
        <v>466</v>
      </c>
      <c r="D477" s="655" t="s">
        <v>3652</v>
      </c>
      <c r="E477" s="18" t="s">
        <v>46</v>
      </c>
      <c r="F477" s="17"/>
      <c r="G477" s="134">
        <v>44249</v>
      </c>
      <c r="H477" s="135">
        <v>44273</v>
      </c>
      <c r="I477" s="141"/>
      <c r="J477" s="25"/>
      <c r="K477" s="145"/>
      <c r="L477" s="28"/>
      <c r="M477" s="395">
        <v>44273</v>
      </c>
      <c r="N477" s="158">
        <f t="shared" si="255"/>
        <v>19</v>
      </c>
      <c r="O477" s="27" t="s">
        <v>0</v>
      </c>
      <c r="P477" s="27"/>
      <c r="Q477" s="27"/>
      <c r="R477" s="27"/>
      <c r="S477" s="27"/>
      <c r="T477" s="28"/>
      <c r="U477" s="29"/>
      <c r="V477" s="32">
        <v>0.25</v>
      </c>
      <c r="W477" s="318">
        <v>0.25</v>
      </c>
      <c r="X477" s="319"/>
      <c r="Y477" s="160">
        <f t="shared" si="241"/>
        <v>0.5</v>
      </c>
      <c r="Z477" s="159">
        <f t="shared" si="256"/>
        <v>7.5</v>
      </c>
      <c r="AA477" s="327"/>
      <c r="AB477" s="400">
        <f t="shared" si="265"/>
        <v>-30</v>
      </c>
      <c r="AC477" s="371"/>
      <c r="AD477" s="226" t="str">
        <f t="shared" si="242"/>
        <v/>
      </c>
      <c r="AE477" s="368">
        <f t="shared" si="257"/>
        <v>-22.5</v>
      </c>
      <c r="AF477" s="339"/>
      <c r="AG477" s="338"/>
      <c r="AH477" s="336"/>
      <c r="AI477" s="161">
        <f t="shared" si="258"/>
        <v>0</v>
      </c>
      <c r="AJ477" s="162">
        <f t="shared" si="243"/>
        <v>7.5</v>
      </c>
      <c r="AK477" s="163">
        <f t="shared" si="259"/>
        <v>7.5</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f t="shared" si="244"/>
        <v>19</v>
      </c>
      <c r="AX477" s="165" t="str">
        <f t="shared" si="245"/>
        <v/>
      </c>
      <c r="AY477" s="193">
        <f t="shared" si="246"/>
        <v>19</v>
      </c>
      <c r="AZ477" s="183" t="str">
        <f t="shared" si="247"/>
        <v/>
      </c>
      <c r="BA477" s="173">
        <f t="shared" si="248"/>
        <v>0.25</v>
      </c>
      <c r="BB477" s="174" t="str">
        <f t="shared" si="249"/>
        <v/>
      </c>
      <c r="BC477" s="186">
        <f t="shared" si="272"/>
        <v>0.25</v>
      </c>
      <c r="BD477" s="174" t="str">
        <f t="shared" si="250"/>
        <v/>
      </c>
      <c r="BE477" s="201">
        <f t="shared" si="251"/>
        <v>0.25</v>
      </c>
      <c r="BF477" s="174" t="str">
        <f t="shared" si="252"/>
        <v/>
      </c>
      <c r="BG477" s="186">
        <f t="shared" si="253"/>
        <v>0.25</v>
      </c>
      <c r="BH477" s="175" t="str">
        <f t="shared" si="254"/>
        <v/>
      </c>
      <c r="BI477" s="632"/>
      <c r="BQ477" s="57" t="s">
        <v>1826</v>
      </c>
    </row>
    <row r="478" spans="1:69" ht="56.25" x14ac:dyDescent="0.3">
      <c r="A478" s="221"/>
      <c r="B478" s="222"/>
      <c r="C478" s="214">
        <v>467</v>
      </c>
      <c r="D478" s="660" t="s">
        <v>3652</v>
      </c>
      <c r="E478" s="16" t="s">
        <v>3505</v>
      </c>
      <c r="F478" s="17"/>
      <c r="G478" s="134">
        <v>44249</v>
      </c>
      <c r="H478" s="135">
        <v>44273</v>
      </c>
      <c r="I478" s="141"/>
      <c r="J478" s="25"/>
      <c r="K478" s="145"/>
      <c r="L478" s="28"/>
      <c r="M478" s="395">
        <v>44273</v>
      </c>
      <c r="N478" s="158">
        <f t="shared" si="255"/>
        <v>19</v>
      </c>
      <c r="O478" s="27"/>
      <c r="P478" s="27"/>
      <c r="Q478" s="27"/>
      <c r="R478" s="27" t="s">
        <v>0</v>
      </c>
      <c r="S478" s="27"/>
      <c r="T478" s="28"/>
      <c r="U478" s="29"/>
      <c r="V478" s="32">
        <v>0.25</v>
      </c>
      <c r="W478" s="318"/>
      <c r="X478" s="319"/>
      <c r="Y478" s="160">
        <f t="shared" si="241"/>
        <v>0.25</v>
      </c>
      <c r="Z478" s="159">
        <f t="shared" si="256"/>
        <v>2.5</v>
      </c>
      <c r="AA478" s="327"/>
      <c r="AB478" s="400">
        <f t="shared" si="265"/>
        <v>-30</v>
      </c>
      <c r="AC478" s="371"/>
      <c r="AD478" s="226" t="str">
        <f t="shared" si="242"/>
        <v/>
      </c>
      <c r="AE478" s="368">
        <f t="shared" si="257"/>
        <v>-27.5</v>
      </c>
      <c r="AF478" s="339"/>
      <c r="AG478" s="338"/>
      <c r="AH478" s="336"/>
      <c r="AI478" s="161">
        <f t="shared" si="258"/>
        <v>0</v>
      </c>
      <c r="AJ478" s="162">
        <f t="shared" si="243"/>
        <v>2.5</v>
      </c>
      <c r="AK478" s="163">
        <f t="shared" si="259"/>
        <v>2.5</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f t="shared" si="244"/>
        <v>19</v>
      </c>
      <c r="AX478" s="165" t="str">
        <f t="shared" si="245"/>
        <v/>
      </c>
      <c r="AY478" s="193">
        <f t="shared" si="246"/>
        <v>19</v>
      </c>
      <c r="AZ478" s="183" t="str">
        <f t="shared" si="247"/>
        <v/>
      </c>
      <c r="BA478" s="173">
        <f t="shared" si="248"/>
        <v>0.25</v>
      </c>
      <c r="BB478" s="174" t="str">
        <f t="shared" si="249"/>
        <v/>
      </c>
      <c r="BC478" s="186">
        <f t="shared" si="272"/>
        <v>0.25</v>
      </c>
      <c r="BD478" s="174" t="str">
        <f t="shared" si="250"/>
        <v/>
      </c>
      <c r="BE478" s="201" t="str">
        <f t="shared" si="251"/>
        <v/>
      </c>
      <c r="BF478" s="174" t="str">
        <f t="shared" si="252"/>
        <v/>
      </c>
      <c r="BG478" s="186" t="str">
        <f t="shared" si="253"/>
        <v/>
      </c>
      <c r="BH478" s="175" t="str">
        <f t="shared" si="254"/>
        <v/>
      </c>
      <c r="BI478" s="632"/>
      <c r="BQ478" s="57" t="s">
        <v>2511</v>
      </c>
    </row>
    <row r="479" spans="1:69" ht="56.25" x14ac:dyDescent="0.3">
      <c r="A479" s="221"/>
      <c r="B479" s="222"/>
      <c r="C479" s="214">
        <v>468</v>
      </c>
      <c r="D479" s="661" t="s">
        <v>3652</v>
      </c>
      <c r="E479" s="16" t="s">
        <v>3541</v>
      </c>
      <c r="F479" s="17"/>
      <c r="G479" s="134">
        <v>44249</v>
      </c>
      <c r="H479" s="135">
        <v>44273</v>
      </c>
      <c r="I479" s="141"/>
      <c r="J479" s="25"/>
      <c r="K479" s="145"/>
      <c r="L479" s="28"/>
      <c r="M479" s="395">
        <v>44273</v>
      </c>
      <c r="N479" s="158">
        <f t="shared" si="255"/>
        <v>19</v>
      </c>
      <c r="O479" s="27"/>
      <c r="P479" s="27"/>
      <c r="Q479" s="27"/>
      <c r="R479" s="27" t="s">
        <v>0</v>
      </c>
      <c r="S479" s="27"/>
      <c r="T479" s="28"/>
      <c r="U479" s="29"/>
      <c r="V479" s="32">
        <v>0.25</v>
      </c>
      <c r="W479" s="318"/>
      <c r="X479" s="319"/>
      <c r="Y479" s="160">
        <f t="shared" si="241"/>
        <v>0.25</v>
      </c>
      <c r="Z479" s="159">
        <f t="shared" si="256"/>
        <v>2.5</v>
      </c>
      <c r="AA479" s="327"/>
      <c r="AB479" s="400">
        <f t="shared" si="265"/>
        <v>-30</v>
      </c>
      <c r="AC479" s="371"/>
      <c r="AD479" s="226" t="str">
        <f t="shared" si="242"/>
        <v/>
      </c>
      <c r="AE479" s="368">
        <f t="shared" si="257"/>
        <v>-27.5</v>
      </c>
      <c r="AF479" s="339"/>
      <c r="AG479" s="338"/>
      <c r="AH479" s="336"/>
      <c r="AI479" s="161">
        <f t="shared" si="258"/>
        <v>0</v>
      </c>
      <c r="AJ479" s="162">
        <f t="shared" si="243"/>
        <v>2.5</v>
      </c>
      <c r="AK479" s="163">
        <f t="shared" si="259"/>
        <v>2.5</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f t="shared" si="244"/>
        <v>19</v>
      </c>
      <c r="AX479" s="165" t="str">
        <f t="shared" si="245"/>
        <v/>
      </c>
      <c r="AY479" s="193">
        <f t="shared" si="246"/>
        <v>19</v>
      </c>
      <c r="AZ479" s="183" t="str">
        <f t="shared" si="247"/>
        <v/>
      </c>
      <c r="BA479" s="173">
        <f t="shared" si="248"/>
        <v>0.25</v>
      </c>
      <c r="BB479" s="174" t="str">
        <f t="shared" si="249"/>
        <v/>
      </c>
      <c r="BC479" s="186">
        <f t="shared" si="272"/>
        <v>0.25</v>
      </c>
      <c r="BD479" s="174" t="str">
        <f t="shared" si="250"/>
        <v/>
      </c>
      <c r="BE479" s="201" t="str">
        <f t="shared" si="251"/>
        <v/>
      </c>
      <c r="BF479" s="174" t="str">
        <f t="shared" si="252"/>
        <v/>
      </c>
      <c r="BG479" s="186" t="str">
        <f t="shared" si="253"/>
        <v/>
      </c>
      <c r="BH479" s="175" t="str">
        <f t="shared" si="254"/>
        <v/>
      </c>
      <c r="BI479" s="632"/>
      <c r="BQ479" s="57" t="s">
        <v>2512</v>
      </c>
    </row>
    <row r="480" spans="1:69" ht="56.25" x14ac:dyDescent="0.3">
      <c r="A480" s="221"/>
      <c r="B480" s="222"/>
      <c r="C480" s="213">
        <v>469</v>
      </c>
      <c r="D480" s="640" t="s">
        <v>3653</v>
      </c>
      <c r="E480" s="16" t="s">
        <v>46</v>
      </c>
      <c r="F480" s="17"/>
      <c r="G480" s="134">
        <v>44249</v>
      </c>
      <c r="H480" s="135">
        <v>44273</v>
      </c>
      <c r="I480" s="141"/>
      <c r="J480" s="25"/>
      <c r="K480" s="145"/>
      <c r="L480" s="28"/>
      <c r="M480" s="395">
        <v>44273</v>
      </c>
      <c r="N480" s="158">
        <f t="shared" si="255"/>
        <v>19</v>
      </c>
      <c r="O480" s="27" t="s">
        <v>0</v>
      </c>
      <c r="P480" s="27"/>
      <c r="Q480" s="27"/>
      <c r="R480" s="27"/>
      <c r="S480" s="27"/>
      <c r="T480" s="28"/>
      <c r="U480" s="29"/>
      <c r="V480" s="32">
        <v>0.25</v>
      </c>
      <c r="W480" s="318">
        <v>0.25</v>
      </c>
      <c r="X480" s="319"/>
      <c r="Y480" s="160">
        <f t="shared" si="241"/>
        <v>0.5</v>
      </c>
      <c r="Z480" s="159">
        <f t="shared" si="256"/>
        <v>7.5</v>
      </c>
      <c r="AA480" s="327"/>
      <c r="AB480" s="400">
        <f t="shared" si="265"/>
        <v>-30</v>
      </c>
      <c r="AC480" s="371"/>
      <c r="AD480" s="226" t="str">
        <f t="shared" si="242"/>
        <v/>
      </c>
      <c r="AE480" s="368">
        <f t="shared" si="257"/>
        <v>-22.5</v>
      </c>
      <c r="AF480" s="339"/>
      <c r="AG480" s="338"/>
      <c r="AH480" s="336"/>
      <c r="AI480" s="161">
        <f t="shared" si="258"/>
        <v>0</v>
      </c>
      <c r="AJ480" s="162">
        <f t="shared" si="243"/>
        <v>7.5</v>
      </c>
      <c r="AK480" s="163">
        <f t="shared" si="259"/>
        <v>7.5</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f t="shared" si="244"/>
        <v>19</v>
      </c>
      <c r="AX480" s="165" t="str">
        <f t="shared" si="245"/>
        <v/>
      </c>
      <c r="AY480" s="193">
        <f t="shared" si="246"/>
        <v>19</v>
      </c>
      <c r="AZ480" s="183" t="str">
        <f t="shared" si="247"/>
        <v/>
      </c>
      <c r="BA480" s="173">
        <f t="shared" si="248"/>
        <v>0.25</v>
      </c>
      <c r="BB480" s="174" t="str">
        <f t="shared" si="249"/>
        <v/>
      </c>
      <c r="BC480" s="186">
        <f t="shared" si="272"/>
        <v>0.25</v>
      </c>
      <c r="BD480" s="174" t="str">
        <f t="shared" si="250"/>
        <v/>
      </c>
      <c r="BE480" s="201">
        <f t="shared" si="251"/>
        <v>0.25</v>
      </c>
      <c r="BF480" s="174" t="str">
        <f t="shared" si="252"/>
        <v/>
      </c>
      <c r="BG480" s="186">
        <f t="shared" si="253"/>
        <v>0.25</v>
      </c>
      <c r="BH480" s="175" t="str">
        <f t="shared" si="254"/>
        <v/>
      </c>
      <c r="BI480" s="632"/>
      <c r="BQ480" s="57" t="s">
        <v>2513</v>
      </c>
    </row>
    <row r="481" spans="1:69" ht="56.25" x14ac:dyDescent="0.3">
      <c r="A481" s="221"/>
      <c r="B481" s="222"/>
      <c r="C481" s="214">
        <v>470</v>
      </c>
      <c r="D481" s="643" t="s">
        <v>3653</v>
      </c>
      <c r="E481" s="18" t="s">
        <v>3505</v>
      </c>
      <c r="F481" s="17"/>
      <c r="G481" s="134">
        <v>44249</v>
      </c>
      <c r="H481" s="135">
        <v>44273</v>
      </c>
      <c r="I481" s="141"/>
      <c r="J481" s="25"/>
      <c r="K481" s="145"/>
      <c r="L481" s="28"/>
      <c r="M481" s="395">
        <v>44273</v>
      </c>
      <c r="N481" s="158">
        <f t="shared" si="255"/>
        <v>19</v>
      </c>
      <c r="O481" s="27"/>
      <c r="P481" s="27"/>
      <c r="Q481" s="27"/>
      <c r="R481" s="27" t="s">
        <v>0</v>
      </c>
      <c r="S481" s="27"/>
      <c r="T481" s="28"/>
      <c r="U481" s="29"/>
      <c r="V481" s="32">
        <v>0.25</v>
      </c>
      <c r="W481" s="318"/>
      <c r="X481" s="319"/>
      <c r="Y481" s="160">
        <f t="shared" si="241"/>
        <v>0.25</v>
      </c>
      <c r="Z481" s="159">
        <f t="shared" si="256"/>
        <v>2.5</v>
      </c>
      <c r="AA481" s="327"/>
      <c r="AB481" s="400">
        <f t="shared" si="265"/>
        <v>-30</v>
      </c>
      <c r="AC481" s="371"/>
      <c r="AD481" s="226" t="str">
        <f t="shared" si="242"/>
        <v/>
      </c>
      <c r="AE481" s="368">
        <f t="shared" si="257"/>
        <v>-27.5</v>
      </c>
      <c r="AF481" s="339"/>
      <c r="AG481" s="338"/>
      <c r="AH481" s="336"/>
      <c r="AI481" s="161">
        <f t="shared" si="258"/>
        <v>0</v>
      </c>
      <c r="AJ481" s="162">
        <f t="shared" si="243"/>
        <v>2.5</v>
      </c>
      <c r="AK481" s="163">
        <f t="shared" si="259"/>
        <v>2.5</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f t="shared" si="244"/>
        <v>19</v>
      </c>
      <c r="AX481" s="165" t="str">
        <f t="shared" si="245"/>
        <v/>
      </c>
      <c r="AY481" s="193">
        <f t="shared" si="246"/>
        <v>19</v>
      </c>
      <c r="AZ481" s="183" t="str">
        <f t="shared" si="247"/>
        <v/>
      </c>
      <c r="BA481" s="173">
        <f t="shared" si="248"/>
        <v>0.25</v>
      </c>
      <c r="BB481" s="174" t="str">
        <f t="shared" si="249"/>
        <v/>
      </c>
      <c r="BC481" s="186">
        <f t="shared" si="272"/>
        <v>0.25</v>
      </c>
      <c r="BD481" s="174" t="str">
        <f t="shared" si="250"/>
        <v/>
      </c>
      <c r="BE481" s="201" t="str">
        <f t="shared" si="251"/>
        <v/>
      </c>
      <c r="BF481" s="174" t="str">
        <f t="shared" si="252"/>
        <v/>
      </c>
      <c r="BG481" s="186" t="str">
        <f t="shared" si="253"/>
        <v/>
      </c>
      <c r="BH481" s="175" t="str">
        <f t="shared" si="254"/>
        <v/>
      </c>
      <c r="BI481" s="632"/>
      <c r="BQ481" s="57" t="s">
        <v>1800</v>
      </c>
    </row>
    <row r="482" spans="1:69" ht="56.25" x14ac:dyDescent="0.3">
      <c r="A482" s="221"/>
      <c r="B482" s="222"/>
      <c r="C482" s="213">
        <v>471</v>
      </c>
      <c r="D482" s="647" t="s">
        <v>3653</v>
      </c>
      <c r="E482" s="16" t="s">
        <v>3541</v>
      </c>
      <c r="F482" s="17"/>
      <c r="G482" s="134">
        <v>44249</v>
      </c>
      <c r="H482" s="135">
        <v>44273</v>
      </c>
      <c r="I482" s="141"/>
      <c r="J482" s="25"/>
      <c r="K482" s="145"/>
      <c r="L482" s="28"/>
      <c r="M482" s="395">
        <v>44273</v>
      </c>
      <c r="N482" s="158">
        <f t="shared" si="255"/>
        <v>19</v>
      </c>
      <c r="O482" s="27"/>
      <c r="P482" s="27"/>
      <c r="Q482" s="27"/>
      <c r="R482" s="27" t="s">
        <v>0</v>
      </c>
      <c r="S482" s="27"/>
      <c r="T482" s="28"/>
      <c r="U482" s="29"/>
      <c r="V482" s="32">
        <v>0.25</v>
      </c>
      <c r="W482" s="318"/>
      <c r="X482" s="319"/>
      <c r="Y482" s="160">
        <f t="shared" si="241"/>
        <v>0.25</v>
      </c>
      <c r="Z482" s="159">
        <f t="shared" si="256"/>
        <v>2.5</v>
      </c>
      <c r="AA482" s="327"/>
      <c r="AB482" s="400">
        <f t="shared" si="265"/>
        <v>-30</v>
      </c>
      <c r="AC482" s="371"/>
      <c r="AD482" s="226" t="str">
        <f t="shared" si="242"/>
        <v/>
      </c>
      <c r="AE482" s="368">
        <f t="shared" si="257"/>
        <v>-27.5</v>
      </c>
      <c r="AF482" s="339"/>
      <c r="AG482" s="338"/>
      <c r="AH482" s="336"/>
      <c r="AI482" s="161">
        <f t="shared" si="258"/>
        <v>0</v>
      </c>
      <c r="AJ482" s="162">
        <f t="shared" si="243"/>
        <v>2.5</v>
      </c>
      <c r="AK482" s="163">
        <f t="shared" si="259"/>
        <v>2.5</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f t="shared" si="244"/>
        <v>19</v>
      </c>
      <c r="AX482" s="165" t="str">
        <f t="shared" si="245"/>
        <v/>
      </c>
      <c r="AY482" s="193">
        <f t="shared" si="246"/>
        <v>19</v>
      </c>
      <c r="AZ482" s="183" t="str">
        <f t="shared" si="247"/>
        <v/>
      </c>
      <c r="BA482" s="173">
        <f t="shared" si="248"/>
        <v>0.25</v>
      </c>
      <c r="BB482" s="174" t="str">
        <f t="shared" si="249"/>
        <v/>
      </c>
      <c r="BC482" s="186">
        <f t="shared" si="272"/>
        <v>0.25</v>
      </c>
      <c r="BD482" s="174" t="str">
        <f t="shared" si="250"/>
        <v/>
      </c>
      <c r="BE482" s="201" t="str">
        <f t="shared" si="251"/>
        <v/>
      </c>
      <c r="BF482" s="174" t="str">
        <f t="shared" si="252"/>
        <v/>
      </c>
      <c r="BG482" s="186" t="str">
        <f t="shared" si="253"/>
        <v/>
      </c>
      <c r="BH482" s="175" t="str">
        <f t="shared" si="254"/>
        <v/>
      </c>
      <c r="BI482" s="632"/>
      <c r="BQ482" s="57" t="s">
        <v>2514</v>
      </c>
    </row>
    <row r="483" spans="1:69" ht="37.5" x14ac:dyDescent="0.3">
      <c r="A483" s="221"/>
      <c r="B483" s="222"/>
      <c r="C483" s="214">
        <v>472</v>
      </c>
      <c r="D483" s="640" t="s">
        <v>3654</v>
      </c>
      <c r="E483" s="16" t="s">
        <v>46</v>
      </c>
      <c r="F483" s="17"/>
      <c r="G483" s="134">
        <v>44249</v>
      </c>
      <c r="H483" s="135">
        <v>44273</v>
      </c>
      <c r="I483" s="141"/>
      <c r="J483" s="25"/>
      <c r="K483" s="145"/>
      <c r="L483" s="28"/>
      <c r="M483" s="395">
        <v>44273</v>
      </c>
      <c r="N483" s="158">
        <f t="shared" si="255"/>
        <v>19</v>
      </c>
      <c r="O483" s="27"/>
      <c r="P483" s="27"/>
      <c r="Q483" s="27"/>
      <c r="R483" s="27" t="s">
        <v>0</v>
      </c>
      <c r="S483" s="27"/>
      <c r="T483" s="28"/>
      <c r="U483" s="29"/>
      <c r="V483" s="32">
        <v>0.25</v>
      </c>
      <c r="W483" s="318"/>
      <c r="X483" s="319"/>
      <c r="Y483" s="160">
        <f t="shared" si="241"/>
        <v>0.25</v>
      </c>
      <c r="Z483" s="159">
        <f t="shared" si="256"/>
        <v>2.5</v>
      </c>
      <c r="AA483" s="327"/>
      <c r="AB483" s="400">
        <f t="shared" si="265"/>
        <v>-30</v>
      </c>
      <c r="AC483" s="371"/>
      <c r="AD483" s="226" t="str">
        <f t="shared" si="242"/>
        <v/>
      </c>
      <c r="AE483" s="368">
        <f t="shared" si="257"/>
        <v>-27.5</v>
      </c>
      <c r="AF483" s="339"/>
      <c r="AG483" s="338"/>
      <c r="AH483" s="336"/>
      <c r="AI483" s="161">
        <f t="shared" si="258"/>
        <v>0</v>
      </c>
      <c r="AJ483" s="162">
        <f t="shared" si="243"/>
        <v>2.5</v>
      </c>
      <c r="AK483" s="163">
        <f t="shared" si="259"/>
        <v>2.5</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f t="shared" si="244"/>
        <v>19</v>
      </c>
      <c r="AX483" s="165" t="str">
        <f t="shared" si="245"/>
        <v/>
      </c>
      <c r="AY483" s="193">
        <f t="shared" si="246"/>
        <v>19</v>
      </c>
      <c r="AZ483" s="183" t="str">
        <f t="shared" si="247"/>
        <v/>
      </c>
      <c r="BA483" s="173">
        <f t="shared" si="248"/>
        <v>0.25</v>
      </c>
      <c r="BB483" s="174" t="str">
        <f t="shared" si="249"/>
        <v/>
      </c>
      <c r="BC483" s="186">
        <f t="shared" si="272"/>
        <v>0.25</v>
      </c>
      <c r="BD483" s="174" t="str">
        <f t="shared" si="250"/>
        <v/>
      </c>
      <c r="BE483" s="201" t="str">
        <f t="shared" si="251"/>
        <v/>
      </c>
      <c r="BF483" s="174" t="str">
        <f t="shared" si="252"/>
        <v/>
      </c>
      <c r="BG483" s="186" t="str">
        <f t="shared" si="253"/>
        <v/>
      </c>
      <c r="BH483" s="175" t="str">
        <f t="shared" si="254"/>
        <v/>
      </c>
      <c r="BI483" s="632"/>
      <c r="BQ483" s="57" t="s">
        <v>2515</v>
      </c>
    </row>
    <row r="484" spans="1:69" ht="37.5" x14ac:dyDescent="0.3">
      <c r="A484" s="221"/>
      <c r="B484" s="222"/>
      <c r="C484" s="214">
        <v>473</v>
      </c>
      <c r="D484" s="643" t="s">
        <v>3654</v>
      </c>
      <c r="E484" s="16" t="s">
        <v>3505</v>
      </c>
      <c r="F484" s="17"/>
      <c r="G484" s="134">
        <v>44249</v>
      </c>
      <c r="H484" s="135">
        <v>44273</v>
      </c>
      <c r="I484" s="141"/>
      <c r="J484" s="25"/>
      <c r="K484" s="145"/>
      <c r="L484" s="28"/>
      <c r="M484" s="395">
        <v>44273</v>
      </c>
      <c r="N484" s="158">
        <f t="shared" si="255"/>
        <v>19</v>
      </c>
      <c r="O484" s="27"/>
      <c r="P484" s="27"/>
      <c r="Q484" s="27"/>
      <c r="R484" s="27" t="s">
        <v>0</v>
      </c>
      <c r="S484" s="27"/>
      <c r="T484" s="28"/>
      <c r="U484" s="29"/>
      <c r="V484" s="32">
        <v>0.25</v>
      </c>
      <c r="W484" s="318"/>
      <c r="X484" s="319"/>
      <c r="Y484" s="160">
        <f t="shared" si="241"/>
        <v>0.25</v>
      </c>
      <c r="Z484" s="159">
        <f t="shared" si="256"/>
        <v>2.5</v>
      </c>
      <c r="AA484" s="327"/>
      <c r="AB484" s="400">
        <f t="shared" si="265"/>
        <v>-30</v>
      </c>
      <c r="AC484" s="371"/>
      <c r="AD484" s="226" t="str">
        <f t="shared" si="242"/>
        <v/>
      </c>
      <c r="AE484" s="368">
        <f t="shared" si="257"/>
        <v>-27.5</v>
      </c>
      <c r="AF484" s="339"/>
      <c r="AG484" s="338"/>
      <c r="AH484" s="336"/>
      <c r="AI484" s="161">
        <f t="shared" si="258"/>
        <v>0</v>
      </c>
      <c r="AJ484" s="162">
        <f t="shared" si="243"/>
        <v>2.5</v>
      </c>
      <c r="AK484" s="163">
        <f t="shared" si="259"/>
        <v>2.5</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f t="shared" si="244"/>
        <v>19</v>
      </c>
      <c r="AX484" s="165" t="str">
        <f t="shared" si="245"/>
        <v/>
      </c>
      <c r="AY484" s="193">
        <f t="shared" si="246"/>
        <v>19</v>
      </c>
      <c r="AZ484" s="183" t="str">
        <f t="shared" si="247"/>
        <v/>
      </c>
      <c r="BA484" s="173">
        <f t="shared" si="248"/>
        <v>0.25</v>
      </c>
      <c r="BB484" s="174" t="str">
        <f t="shared" si="249"/>
        <v/>
      </c>
      <c r="BC484" s="186">
        <f t="shared" si="272"/>
        <v>0.25</v>
      </c>
      <c r="BD484" s="174" t="str">
        <f t="shared" si="250"/>
        <v/>
      </c>
      <c r="BE484" s="201" t="str">
        <f t="shared" si="251"/>
        <v/>
      </c>
      <c r="BF484" s="174" t="str">
        <f t="shared" si="252"/>
        <v/>
      </c>
      <c r="BG484" s="186" t="str">
        <f t="shared" si="253"/>
        <v/>
      </c>
      <c r="BH484" s="175" t="str">
        <f t="shared" si="254"/>
        <v/>
      </c>
      <c r="BI484" s="632"/>
      <c r="BQ484" s="57" t="s">
        <v>2516</v>
      </c>
    </row>
    <row r="485" spans="1:69" ht="37.5" x14ac:dyDescent="0.3">
      <c r="A485" s="221"/>
      <c r="B485" s="222"/>
      <c r="C485" s="213">
        <v>474</v>
      </c>
      <c r="D485" s="647" t="s">
        <v>3654</v>
      </c>
      <c r="E485" s="18" t="s">
        <v>3541</v>
      </c>
      <c r="F485" s="17"/>
      <c r="G485" s="134">
        <v>44249</v>
      </c>
      <c r="H485" s="135">
        <v>44273</v>
      </c>
      <c r="I485" s="141"/>
      <c r="J485" s="25"/>
      <c r="K485" s="145"/>
      <c r="L485" s="28"/>
      <c r="M485" s="395">
        <v>44273</v>
      </c>
      <c r="N485" s="158">
        <f t="shared" si="255"/>
        <v>19</v>
      </c>
      <c r="O485" s="27"/>
      <c r="P485" s="27"/>
      <c r="Q485" s="27"/>
      <c r="R485" s="27" t="s">
        <v>0</v>
      </c>
      <c r="S485" s="27"/>
      <c r="T485" s="28"/>
      <c r="U485" s="29"/>
      <c r="V485" s="32">
        <v>0.25</v>
      </c>
      <c r="W485" s="318"/>
      <c r="X485" s="319"/>
      <c r="Y485" s="160">
        <f t="shared" si="241"/>
        <v>0.25</v>
      </c>
      <c r="Z485" s="159">
        <f t="shared" si="256"/>
        <v>2.5</v>
      </c>
      <c r="AA485" s="327"/>
      <c r="AB485" s="400">
        <f t="shared" si="265"/>
        <v>-30</v>
      </c>
      <c r="AC485" s="371"/>
      <c r="AD485" s="226" t="str">
        <f t="shared" si="242"/>
        <v/>
      </c>
      <c r="AE485" s="368">
        <f t="shared" si="257"/>
        <v>-27.5</v>
      </c>
      <c r="AF485" s="339"/>
      <c r="AG485" s="338"/>
      <c r="AH485" s="336"/>
      <c r="AI485" s="161">
        <f t="shared" si="258"/>
        <v>0</v>
      </c>
      <c r="AJ485" s="162">
        <f t="shared" si="243"/>
        <v>2.5</v>
      </c>
      <c r="AK485" s="163">
        <f t="shared" si="259"/>
        <v>2.5</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f t="shared" si="244"/>
        <v>19</v>
      </c>
      <c r="AX485" s="165" t="str">
        <f t="shared" si="245"/>
        <v/>
      </c>
      <c r="AY485" s="193">
        <f t="shared" si="246"/>
        <v>19</v>
      </c>
      <c r="AZ485" s="183" t="str">
        <f t="shared" si="247"/>
        <v/>
      </c>
      <c r="BA485" s="173">
        <f t="shared" si="248"/>
        <v>0.25</v>
      </c>
      <c r="BB485" s="174" t="str">
        <f t="shared" si="249"/>
        <v/>
      </c>
      <c r="BC485" s="186">
        <f t="shared" si="272"/>
        <v>0.25</v>
      </c>
      <c r="BD485" s="174" t="str">
        <f t="shared" si="250"/>
        <v/>
      </c>
      <c r="BE485" s="201" t="str">
        <f t="shared" si="251"/>
        <v/>
      </c>
      <c r="BF485" s="174" t="str">
        <f t="shared" si="252"/>
        <v/>
      </c>
      <c r="BG485" s="186" t="str">
        <f t="shared" si="253"/>
        <v/>
      </c>
      <c r="BH485" s="175" t="str">
        <f t="shared" si="254"/>
        <v/>
      </c>
      <c r="BI485" s="632"/>
      <c r="BQ485" s="57" t="s">
        <v>2517</v>
      </c>
    </row>
    <row r="486" spans="1:69" ht="56.25" x14ac:dyDescent="0.3">
      <c r="A486" s="221"/>
      <c r="B486" s="222"/>
      <c r="C486" s="214">
        <v>475</v>
      </c>
      <c r="D486" s="640" t="s">
        <v>3655</v>
      </c>
      <c r="E486" s="16" t="s">
        <v>46</v>
      </c>
      <c r="F486" s="17"/>
      <c r="G486" s="134">
        <v>44251</v>
      </c>
      <c r="H486" s="135">
        <v>44266</v>
      </c>
      <c r="I486" s="141"/>
      <c r="J486" s="25"/>
      <c r="K486" s="145"/>
      <c r="L486" s="28"/>
      <c r="M486" s="395">
        <v>44266</v>
      </c>
      <c r="N486" s="158">
        <f t="shared" si="255"/>
        <v>12</v>
      </c>
      <c r="O486" s="27"/>
      <c r="P486" s="27"/>
      <c r="Q486" s="27"/>
      <c r="R486" s="27" t="s">
        <v>0</v>
      </c>
      <c r="S486" s="27"/>
      <c r="T486" s="28"/>
      <c r="U486" s="29"/>
      <c r="V486" s="32">
        <v>0.25</v>
      </c>
      <c r="W486" s="318"/>
      <c r="X486" s="319"/>
      <c r="Y486" s="160">
        <f t="shared" si="241"/>
        <v>0.25</v>
      </c>
      <c r="Z486" s="159">
        <f t="shared" si="256"/>
        <v>2.5</v>
      </c>
      <c r="AA486" s="327"/>
      <c r="AB486" s="400">
        <f t="shared" si="265"/>
        <v>-30</v>
      </c>
      <c r="AC486" s="371"/>
      <c r="AD486" s="226" t="str">
        <f t="shared" si="242"/>
        <v/>
      </c>
      <c r="AE486" s="368">
        <f t="shared" si="257"/>
        <v>-27.5</v>
      </c>
      <c r="AF486" s="339"/>
      <c r="AG486" s="338"/>
      <c r="AH486" s="336"/>
      <c r="AI486" s="161">
        <f t="shared" si="258"/>
        <v>0</v>
      </c>
      <c r="AJ486" s="162">
        <f t="shared" si="243"/>
        <v>2.5</v>
      </c>
      <c r="AK486" s="163">
        <f t="shared" si="259"/>
        <v>2.5</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f t="shared" si="244"/>
        <v>12</v>
      </c>
      <c r="AX486" s="165" t="str">
        <f t="shared" si="245"/>
        <v/>
      </c>
      <c r="AY486" s="193">
        <f t="shared" si="246"/>
        <v>12</v>
      </c>
      <c r="AZ486" s="183" t="str">
        <f t="shared" si="247"/>
        <v/>
      </c>
      <c r="BA486" s="173">
        <f t="shared" si="248"/>
        <v>0.25</v>
      </c>
      <c r="BB486" s="174" t="str">
        <f t="shared" si="249"/>
        <v/>
      </c>
      <c r="BC486" s="186">
        <f t="shared" si="272"/>
        <v>0.25</v>
      </c>
      <c r="BD486" s="174" t="str">
        <f t="shared" si="250"/>
        <v/>
      </c>
      <c r="BE486" s="201" t="str">
        <f t="shared" si="251"/>
        <v/>
      </c>
      <c r="BF486" s="174" t="str">
        <f t="shared" si="252"/>
        <v/>
      </c>
      <c r="BG486" s="186" t="str">
        <f t="shared" si="253"/>
        <v/>
      </c>
      <c r="BH486" s="175" t="str">
        <f t="shared" si="254"/>
        <v/>
      </c>
      <c r="BI486" s="632"/>
      <c r="BQ486" s="57" t="s">
        <v>2518</v>
      </c>
    </row>
    <row r="487" spans="1:69" ht="56.25" x14ac:dyDescent="0.3">
      <c r="A487" s="221"/>
      <c r="B487" s="222"/>
      <c r="C487" s="213">
        <v>476</v>
      </c>
      <c r="D487" s="643" t="s">
        <v>3655</v>
      </c>
      <c r="E487" s="16" t="s">
        <v>3505</v>
      </c>
      <c r="F487" s="17"/>
      <c r="G487" s="134">
        <v>44251</v>
      </c>
      <c r="H487" s="135">
        <v>44266</v>
      </c>
      <c r="I487" s="141"/>
      <c r="J487" s="25"/>
      <c r="K487" s="145"/>
      <c r="L487" s="28"/>
      <c r="M487" s="395">
        <v>44266</v>
      </c>
      <c r="N487" s="158">
        <f t="shared" si="255"/>
        <v>12</v>
      </c>
      <c r="O487" s="27"/>
      <c r="P487" s="27"/>
      <c r="Q487" s="27"/>
      <c r="R487" s="27" t="s">
        <v>0</v>
      </c>
      <c r="S487" s="27"/>
      <c r="T487" s="28"/>
      <c r="U487" s="29"/>
      <c r="V487" s="32">
        <v>0.25</v>
      </c>
      <c r="W487" s="318"/>
      <c r="X487" s="319"/>
      <c r="Y487" s="160">
        <f t="shared" si="241"/>
        <v>0.25</v>
      </c>
      <c r="Z487" s="159">
        <f t="shared" si="256"/>
        <v>2.5</v>
      </c>
      <c r="AA487" s="327"/>
      <c r="AB487" s="400">
        <f t="shared" si="265"/>
        <v>-30</v>
      </c>
      <c r="AC487" s="371"/>
      <c r="AD487" s="226" t="str">
        <f t="shared" si="242"/>
        <v/>
      </c>
      <c r="AE487" s="368">
        <f t="shared" si="257"/>
        <v>-27.5</v>
      </c>
      <c r="AF487" s="339"/>
      <c r="AG487" s="338"/>
      <c r="AH487" s="336"/>
      <c r="AI487" s="161">
        <f t="shared" si="258"/>
        <v>0</v>
      </c>
      <c r="AJ487" s="162">
        <f t="shared" si="243"/>
        <v>2.5</v>
      </c>
      <c r="AK487" s="163">
        <f t="shared" si="259"/>
        <v>2.5</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f t="shared" si="244"/>
        <v>12</v>
      </c>
      <c r="AX487" s="165" t="str">
        <f t="shared" si="245"/>
        <v/>
      </c>
      <c r="AY487" s="193">
        <f t="shared" si="246"/>
        <v>12</v>
      </c>
      <c r="AZ487" s="183" t="str">
        <f t="shared" si="247"/>
        <v/>
      </c>
      <c r="BA487" s="173">
        <f t="shared" si="248"/>
        <v>0.25</v>
      </c>
      <c r="BB487" s="174" t="str">
        <f t="shared" si="249"/>
        <v/>
      </c>
      <c r="BC487" s="186">
        <f t="shared" si="272"/>
        <v>0.25</v>
      </c>
      <c r="BD487" s="174" t="str">
        <f t="shared" si="250"/>
        <v/>
      </c>
      <c r="BE487" s="201" t="str">
        <f t="shared" si="251"/>
        <v/>
      </c>
      <c r="BF487" s="174" t="str">
        <f t="shared" si="252"/>
        <v/>
      </c>
      <c r="BG487" s="186" t="str">
        <f t="shared" si="253"/>
        <v/>
      </c>
      <c r="BH487" s="175" t="str">
        <f t="shared" si="254"/>
        <v/>
      </c>
      <c r="BI487" s="632"/>
      <c r="BQ487" s="57" t="s">
        <v>2519</v>
      </c>
    </row>
    <row r="488" spans="1:69" ht="56.25" x14ac:dyDescent="0.3">
      <c r="A488" s="221"/>
      <c r="B488" s="222"/>
      <c r="C488" s="214">
        <v>477</v>
      </c>
      <c r="D488" s="647" t="s">
        <v>3655</v>
      </c>
      <c r="E488" s="16" t="s">
        <v>3541</v>
      </c>
      <c r="F488" s="17"/>
      <c r="G488" s="134">
        <v>44251</v>
      </c>
      <c r="H488" s="135">
        <v>44266</v>
      </c>
      <c r="I488" s="141"/>
      <c r="J488" s="25"/>
      <c r="K488" s="145"/>
      <c r="L488" s="28"/>
      <c r="M488" s="395">
        <v>44266</v>
      </c>
      <c r="N488" s="158">
        <f t="shared" si="255"/>
        <v>12</v>
      </c>
      <c r="O488" s="27"/>
      <c r="P488" s="27"/>
      <c r="Q488" s="27"/>
      <c r="R488" s="27" t="s">
        <v>0</v>
      </c>
      <c r="S488" s="27"/>
      <c r="T488" s="28"/>
      <c r="U488" s="29"/>
      <c r="V488" s="32">
        <v>0.25</v>
      </c>
      <c r="W488" s="318"/>
      <c r="X488" s="319"/>
      <c r="Y488" s="160">
        <f t="shared" si="241"/>
        <v>0.25</v>
      </c>
      <c r="Z488" s="159">
        <f t="shared" si="256"/>
        <v>2.5</v>
      </c>
      <c r="AA488" s="327"/>
      <c r="AB488" s="400">
        <f t="shared" si="265"/>
        <v>-30</v>
      </c>
      <c r="AC488" s="371"/>
      <c r="AD488" s="226" t="str">
        <f t="shared" si="242"/>
        <v/>
      </c>
      <c r="AE488" s="368">
        <f t="shared" si="257"/>
        <v>-27.5</v>
      </c>
      <c r="AF488" s="339"/>
      <c r="AG488" s="338"/>
      <c r="AH488" s="336"/>
      <c r="AI488" s="161">
        <f t="shared" si="258"/>
        <v>0</v>
      </c>
      <c r="AJ488" s="162">
        <f t="shared" si="243"/>
        <v>2.5</v>
      </c>
      <c r="AK488" s="163">
        <f t="shared" si="259"/>
        <v>2.5</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f t="shared" si="244"/>
        <v>12</v>
      </c>
      <c r="AX488" s="165" t="str">
        <f t="shared" si="245"/>
        <v/>
      </c>
      <c r="AY488" s="193">
        <f t="shared" si="246"/>
        <v>12</v>
      </c>
      <c r="AZ488" s="183" t="str">
        <f t="shared" si="247"/>
        <v/>
      </c>
      <c r="BA488" s="173">
        <f t="shared" si="248"/>
        <v>0.25</v>
      </c>
      <c r="BB488" s="174" t="str">
        <f t="shared" si="249"/>
        <v/>
      </c>
      <c r="BC488" s="186">
        <f t="shared" si="272"/>
        <v>0.25</v>
      </c>
      <c r="BD488" s="174" t="str">
        <f t="shared" si="250"/>
        <v/>
      </c>
      <c r="BE488" s="201" t="str">
        <f t="shared" si="251"/>
        <v/>
      </c>
      <c r="BF488" s="174" t="str">
        <f t="shared" si="252"/>
        <v/>
      </c>
      <c r="BG488" s="186" t="str">
        <f t="shared" si="253"/>
        <v/>
      </c>
      <c r="BH488" s="175" t="str">
        <f t="shared" si="254"/>
        <v/>
      </c>
      <c r="BI488" s="632"/>
      <c r="BQ488" s="57" t="s">
        <v>2520</v>
      </c>
    </row>
    <row r="489" spans="1:69" ht="56.25" x14ac:dyDescent="0.3">
      <c r="A489" s="221"/>
      <c r="B489" s="222"/>
      <c r="C489" s="214">
        <v>478</v>
      </c>
      <c r="D489" s="655" t="s">
        <v>3656</v>
      </c>
      <c r="E489" s="18" t="s">
        <v>46</v>
      </c>
      <c r="F489" s="17"/>
      <c r="G489" s="134">
        <v>44251</v>
      </c>
      <c r="H489" s="135">
        <v>44266</v>
      </c>
      <c r="I489" s="141"/>
      <c r="J489" s="25"/>
      <c r="K489" s="145"/>
      <c r="L489" s="28"/>
      <c r="M489" s="395">
        <v>44266</v>
      </c>
      <c r="N489" s="158">
        <f t="shared" si="255"/>
        <v>12</v>
      </c>
      <c r="O489" s="27"/>
      <c r="P489" s="27"/>
      <c r="Q489" s="27"/>
      <c r="R489" s="27" t="s">
        <v>0</v>
      </c>
      <c r="S489" s="27"/>
      <c r="T489" s="28"/>
      <c r="U489" s="29"/>
      <c r="V489" s="32">
        <v>0.25</v>
      </c>
      <c r="W489" s="318"/>
      <c r="X489" s="319"/>
      <c r="Y489" s="160">
        <f t="shared" si="241"/>
        <v>0.25</v>
      </c>
      <c r="Z489" s="159">
        <f t="shared" si="256"/>
        <v>2.5</v>
      </c>
      <c r="AA489" s="327"/>
      <c r="AB489" s="400">
        <f t="shared" si="265"/>
        <v>-30</v>
      </c>
      <c r="AC489" s="371"/>
      <c r="AD489" s="226" t="str">
        <f t="shared" si="242"/>
        <v/>
      </c>
      <c r="AE489" s="368">
        <f t="shared" si="257"/>
        <v>-27.5</v>
      </c>
      <c r="AF489" s="339"/>
      <c r="AG489" s="338"/>
      <c r="AH489" s="336"/>
      <c r="AI489" s="161">
        <f t="shared" si="258"/>
        <v>0</v>
      </c>
      <c r="AJ489" s="162">
        <f t="shared" si="243"/>
        <v>2.5</v>
      </c>
      <c r="AK489" s="163">
        <f t="shared" si="259"/>
        <v>2.5</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f t="shared" si="244"/>
        <v>12</v>
      </c>
      <c r="AX489" s="165" t="str">
        <f t="shared" si="245"/>
        <v/>
      </c>
      <c r="AY489" s="193">
        <f t="shared" si="246"/>
        <v>12</v>
      </c>
      <c r="AZ489" s="183" t="str">
        <f t="shared" si="247"/>
        <v/>
      </c>
      <c r="BA489" s="173">
        <f t="shared" si="248"/>
        <v>0.25</v>
      </c>
      <c r="BB489" s="174" t="str">
        <f t="shared" si="249"/>
        <v/>
      </c>
      <c r="BC489" s="186">
        <f t="shared" si="272"/>
        <v>0.25</v>
      </c>
      <c r="BD489" s="174" t="str">
        <f t="shared" si="250"/>
        <v/>
      </c>
      <c r="BE489" s="201" t="str">
        <f t="shared" si="251"/>
        <v/>
      </c>
      <c r="BF489" s="174" t="str">
        <f t="shared" si="252"/>
        <v/>
      </c>
      <c r="BG489" s="186" t="str">
        <f t="shared" si="253"/>
        <v/>
      </c>
      <c r="BH489" s="175" t="str">
        <f t="shared" si="254"/>
        <v/>
      </c>
      <c r="BI489" s="632"/>
      <c r="BQ489" s="57" t="s">
        <v>1805</v>
      </c>
    </row>
    <row r="490" spans="1:69" ht="56.25" x14ac:dyDescent="0.3">
      <c r="A490" s="221"/>
      <c r="B490" s="222"/>
      <c r="C490" s="213">
        <v>479</v>
      </c>
      <c r="D490" s="660" t="s">
        <v>3656</v>
      </c>
      <c r="E490" s="16" t="s">
        <v>3505</v>
      </c>
      <c r="F490" s="17"/>
      <c r="G490" s="134">
        <v>44251</v>
      </c>
      <c r="H490" s="135">
        <v>44266</v>
      </c>
      <c r="I490" s="141"/>
      <c r="J490" s="25"/>
      <c r="K490" s="145"/>
      <c r="L490" s="28"/>
      <c r="M490" s="395">
        <v>44266</v>
      </c>
      <c r="N490" s="158">
        <f t="shared" si="255"/>
        <v>12</v>
      </c>
      <c r="O490" s="27" t="s">
        <v>0</v>
      </c>
      <c r="P490" s="27"/>
      <c r="Q490" s="27"/>
      <c r="R490" s="27"/>
      <c r="S490" s="27"/>
      <c r="T490" s="28"/>
      <c r="U490" s="29"/>
      <c r="V490" s="32">
        <v>0.25</v>
      </c>
      <c r="W490" s="318">
        <v>0.25</v>
      </c>
      <c r="X490" s="319"/>
      <c r="Y490" s="160">
        <f t="shared" si="241"/>
        <v>0.5</v>
      </c>
      <c r="Z490" s="159">
        <f t="shared" si="256"/>
        <v>7.5</v>
      </c>
      <c r="AA490" s="327"/>
      <c r="AB490" s="400">
        <f t="shared" si="265"/>
        <v>-30</v>
      </c>
      <c r="AC490" s="371"/>
      <c r="AD490" s="226" t="str">
        <f t="shared" si="242"/>
        <v/>
      </c>
      <c r="AE490" s="368">
        <f t="shared" si="257"/>
        <v>-22.5</v>
      </c>
      <c r="AF490" s="339"/>
      <c r="AG490" s="338"/>
      <c r="AH490" s="336"/>
      <c r="AI490" s="161">
        <f t="shared" si="258"/>
        <v>0</v>
      </c>
      <c r="AJ490" s="162">
        <f t="shared" si="243"/>
        <v>7.5</v>
      </c>
      <c r="AK490" s="163">
        <f t="shared" si="259"/>
        <v>7.5</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f t="shared" si="244"/>
        <v>12</v>
      </c>
      <c r="AX490" s="165" t="str">
        <f t="shared" si="245"/>
        <v/>
      </c>
      <c r="AY490" s="193">
        <f t="shared" si="246"/>
        <v>12</v>
      </c>
      <c r="AZ490" s="183" t="str">
        <f t="shared" si="247"/>
        <v/>
      </c>
      <c r="BA490" s="173">
        <f t="shared" si="248"/>
        <v>0.25</v>
      </c>
      <c r="BB490" s="174" t="str">
        <f t="shared" si="249"/>
        <v/>
      </c>
      <c r="BC490" s="186">
        <f t="shared" si="272"/>
        <v>0.25</v>
      </c>
      <c r="BD490" s="174" t="str">
        <f t="shared" si="250"/>
        <v/>
      </c>
      <c r="BE490" s="201">
        <f t="shared" si="251"/>
        <v>0.25</v>
      </c>
      <c r="BF490" s="174" t="str">
        <f t="shared" si="252"/>
        <v/>
      </c>
      <c r="BG490" s="186">
        <f t="shared" si="253"/>
        <v>0.25</v>
      </c>
      <c r="BH490" s="175" t="str">
        <f t="shared" si="254"/>
        <v/>
      </c>
      <c r="BI490" s="632"/>
      <c r="BQ490" s="57" t="s">
        <v>2521</v>
      </c>
    </row>
    <row r="491" spans="1:69" ht="56.25" x14ac:dyDescent="0.3">
      <c r="A491" s="221"/>
      <c r="B491" s="222"/>
      <c r="C491" s="214">
        <v>480</v>
      </c>
      <c r="D491" s="661" t="s">
        <v>3656</v>
      </c>
      <c r="E491" s="16" t="s">
        <v>3541</v>
      </c>
      <c r="F491" s="17"/>
      <c r="G491" s="134">
        <v>44251</v>
      </c>
      <c r="H491" s="135">
        <v>44266</v>
      </c>
      <c r="I491" s="141"/>
      <c r="J491" s="25"/>
      <c r="K491" s="145"/>
      <c r="L491" s="28"/>
      <c r="M491" s="395">
        <v>44266</v>
      </c>
      <c r="N491" s="158">
        <f t="shared" si="255"/>
        <v>12</v>
      </c>
      <c r="O491" s="27" t="s">
        <v>0</v>
      </c>
      <c r="P491" s="27"/>
      <c r="Q491" s="27"/>
      <c r="R491" s="27"/>
      <c r="S491" s="27"/>
      <c r="T491" s="28"/>
      <c r="U491" s="29"/>
      <c r="V491" s="32">
        <v>0.25</v>
      </c>
      <c r="W491" s="318">
        <v>0.25</v>
      </c>
      <c r="X491" s="319"/>
      <c r="Y491" s="160">
        <f t="shared" si="241"/>
        <v>0.5</v>
      </c>
      <c r="Z491" s="159">
        <f t="shared" si="256"/>
        <v>7.5</v>
      </c>
      <c r="AA491" s="327"/>
      <c r="AB491" s="400">
        <f t="shared" si="265"/>
        <v>-30</v>
      </c>
      <c r="AC491" s="371"/>
      <c r="AD491" s="226" t="str">
        <f t="shared" si="242"/>
        <v/>
      </c>
      <c r="AE491" s="368">
        <f t="shared" si="257"/>
        <v>-22.5</v>
      </c>
      <c r="AF491" s="339"/>
      <c r="AG491" s="338"/>
      <c r="AH491" s="336"/>
      <c r="AI491" s="161">
        <f t="shared" si="258"/>
        <v>0</v>
      </c>
      <c r="AJ491" s="162">
        <f t="shared" si="243"/>
        <v>7.5</v>
      </c>
      <c r="AK491" s="163">
        <f t="shared" si="259"/>
        <v>7.5</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f t="shared" si="244"/>
        <v>12</v>
      </c>
      <c r="AX491" s="165" t="str">
        <f t="shared" si="245"/>
        <v/>
      </c>
      <c r="AY491" s="193">
        <f t="shared" si="246"/>
        <v>12</v>
      </c>
      <c r="AZ491" s="183" t="str">
        <f t="shared" si="247"/>
        <v/>
      </c>
      <c r="BA491" s="173">
        <f t="shared" si="248"/>
        <v>0.25</v>
      </c>
      <c r="BB491" s="174" t="str">
        <f t="shared" si="249"/>
        <v/>
      </c>
      <c r="BC491" s="186">
        <f t="shared" si="272"/>
        <v>0.25</v>
      </c>
      <c r="BD491" s="174" t="str">
        <f t="shared" si="250"/>
        <v/>
      </c>
      <c r="BE491" s="201">
        <f t="shared" si="251"/>
        <v>0.25</v>
      </c>
      <c r="BF491" s="174" t="str">
        <f t="shared" si="252"/>
        <v/>
      </c>
      <c r="BG491" s="186">
        <f t="shared" si="253"/>
        <v>0.25</v>
      </c>
      <c r="BH491" s="175" t="str">
        <f t="shared" si="254"/>
        <v/>
      </c>
      <c r="BI491" s="632"/>
      <c r="BQ491" s="57" t="s">
        <v>2522</v>
      </c>
    </row>
    <row r="492" spans="1:69" ht="56.25" x14ac:dyDescent="0.3">
      <c r="A492" s="221"/>
      <c r="B492" s="222"/>
      <c r="C492" s="213">
        <v>481</v>
      </c>
      <c r="D492" s="640" t="s">
        <v>3657</v>
      </c>
      <c r="E492" s="16" t="s">
        <v>46</v>
      </c>
      <c r="F492" s="17"/>
      <c r="G492" s="134">
        <v>44251</v>
      </c>
      <c r="H492" s="135">
        <v>44266</v>
      </c>
      <c r="I492" s="141"/>
      <c r="J492" s="25"/>
      <c r="K492" s="145"/>
      <c r="L492" s="28"/>
      <c r="M492" s="395">
        <v>44266</v>
      </c>
      <c r="N492" s="158">
        <f t="shared" si="255"/>
        <v>12</v>
      </c>
      <c r="O492" s="27"/>
      <c r="P492" s="27"/>
      <c r="Q492" s="27"/>
      <c r="R492" s="27" t="s">
        <v>0</v>
      </c>
      <c r="S492" s="27"/>
      <c r="T492" s="28"/>
      <c r="U492" s="29"/>
      <c r="V492" s="32">
        <v>0.25</v>
      </c>
      <c r="W492" s="318"/>
      <c r="X492" s="319"/>
      <c r="Y492" s="160">
        <f t="shared" si="241"/>
        <v>0.25</v>
      </c>
      <c r="Z492" s="159">
        <f t="shared" si="256"/>
        <v>2.5</v>
      </c>
      <c r="AA492" s="327"/>
      <c r="AB492" s="400">
        <f t="shared" si="265"/>
        <v>-30</v>
      </c>
      <c r="AC492" s="371"/>
      <c r="AD492" s="226" t="str">
        <f t="shared" si="242"/>
        <v/>
      </c>
      <c r="AE492" s="368">
        <f t="shared" si="257"/>
        <v>-27.5</v>
      </c>
      <c r="AF492" s="339"/>
      <c r="AG492" s="338"/>
      <c r="AH492" s="336"/>
      <c r="AI492" s="161">
        <f t="shared" si="258"/>
        <v>0</v>
      </c>
      <c r="AJ492" s="162">
        <f t="shared" si="243"/>
        <v>2.5</v>
      </c>
      <c r="AK492" s="163">
        <f t="shared" si="259"/>
        <v>2.5</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f t="shared" si="244"/>
        <v>12</v>
      </c>
      <c r="AX492" s="165" t="str">
        <f t="shared" si="245"/>
        <v/>
      </c>
      <c r="AY492" s="193">
        <f t="shared" si="246"/>
        <v>12</v>
      </c>
      <c r="AZ492" s="183" t="str">
        <f t="shared" si="247"/>
        <v/>
      </c>
      <c r="BA492" s="173">
        <f t="shared" si="248"/>
        <v>0.25</v>
      </c>
      <c r="BB492" s="174" t="str">
        <f t="shared" si="249"/>
        <v/>
      </c>
      <c r="BC492" s="186">
        <f t="shared" si="272"/>
        <v>0.25</v>
      </c>
      <c r="BD492" s="174" t="str">
        <f t="shared" si="250"/>
        <v/>
      </c>
      <c r="BE492" s="201" t="str">
        <f t="shared" si="251"/>
        <v/>
      </c>
      <c r="BF492" s="174" t="str">
        <f t="shared" si="252"/>
        <v/>
      </c>
      <c r="BG492" s="186" t="str">
        <f t="shared" si="253"/>
        <v/>
      </c>
      <c r="BH492" s="175" t="str">
        <f t="shared" si="254"/>
        <v/>
      </c>
      <c r="BI492" s="632"/>
      <c r="BQ492" s="57" t="s">
        <v>2523</v>
      </c>
    </row>
    <row r="493" spans="1:69" ht="56.25" x14ac:dyDescent="0.3">
      <c r="A493" s="221"/>
      <c r="B493" s="222"/>
      <c r="C493" s="214">
        <v>482</v>
      </c>
      <c r="D493" s="643" t="s">
        <v>3657</v>
      </c>
      <c r="E493" s="18" t="s">
        <v>3505</v>
      </c>
      <c r="F493" s="17"/>
      <c r="G493" s="134">
        <v>44251</v>
      </c>
      <c r="H493" s="135">
        <v>44266</v>
      </c>
      <c r="I493" s="141"/>
      <c r="J493" s="25"/>
      <c r="K493" s="145"/>
      <c r="L493" s="28"/>
      <c r="M493" s="395">
        <v>44266</v>
      </c>
      <c r="N493" s="158">
        <f t="shared" si="255"/>
        <v>12</v>
      </c>
      <c r="O493" s="27"/>
      <c r="P493" s="27"/>
      <c r="Q493" s="27"/>
      <c r="R493" s="27" t="s">
        <v>0</v>
      </c>
      <c r="S493" s="27"/>
      <c r="T493" s="28"/>
      <c r="U493" s="29"/>
      <c r="V493" s="32">
        <v>0.25</v>
      </c>
      <c r="W493" s="318"/>
      <c r="X493" s="319"/>
      <c r="Y493" s="160">
        <f t="shared" si="241"/>
        <v>0.25</v>
      </c>
      <c r="Z493" s="159">
        <f t="shared" si="256"/>
        <v>2.5</v>
      </c>
      <c r="AA493" s="327"/>
      <c r="AB493" s="400">
        <f t="shared" si="265"/>
        <v>-30</v>
      </c>
      <c r="AC493" s="371"/>
      <c r="AD493" s="226" t="str">
        <f t="shared" si="242"/>
        <v/>
      </c>
      <c r="AE493" s="368">
        <f t="shared" si="257"/>
        <v>-27.5</v>
      </c>
      <c r="AF493" s="339"/>
      <c r="AG493" s="338"/>
      <c r="AH493" s="336"/>
      <c r="AI493" s="161">
        <f t="shared" si="258"/>
        <v>0</v>
      </c>
      <c r="AJ493" s="162">
        <f t="shared" si="243"/>
        <v>2.5</v>
      </c>
      <c r="AK493" s="163">
        <f t="shared" si="259"/>
        <v>2.5</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f t="shared" si="244"/>
        <v>12</v>
      </c>
      <c r="AX493" s="165" t="str">
        <f t="shared" si="245"/>
        <v/>
      </c>
      <c r="AY493" s="193">
        <f t="shared" si="246"/>
        <v>12</v>
      </c>
      <c r="AZ493" s="183" t="str">
        <f t="shared" si="247"/>
        <v/>
      </c>
      <c r="BA493" s="173">
        <f t="shared" si="248"/>
        <v>0.25</v>
      </c>
      <c r="BB493" s="174" t="str">
        <f t="shared" si="249"/>
        <v/>
      </c>
      <c r="BC493" s="186">
        <f t="shared" si="272"/>
        <v>0.25</v>
      </c>
      <c r="BD493" s="174" t="str">
        <f t="shared" si="250"/>
        <v/>
      </c>
      <c r="BE493" s="201" t="str">
        <f t="shared" si="251"/>
        <v/>
      </c>
      <c r="BF493" s="174" t="str">
        <f t="shared" si="252"/>
        <v/>
      </c>
      <c r="BG493" s="186" t="str">
        <f t="shared" si="253"/>
        <v/>
      </c>
      <c r="BH493" s="175" t="str">
        <f t="shared" si="254"/>
        <v/>
      </c>
      <c r="BI493" s="632"/>
      <c r="BQ493" s="57" t="s">
        <v>2524</v>
      </c>
    </row>
    <row r="494" spans="1:69" ht="56.25" x14ac:dyDescent="0.3">
      <c r="A494" s="221"/>
      <c r="B494" s="222"/>
      <c r="C494" s="214">
        <v>483</v>
      </c>
      <c r="D494" s="647" t="s">
        <v>3657</v>
      </c>
      <c r="E494" s="16" t="s">
        <v>3541</v>
      </c>
      <c r="F494" s="17"/>
      <c r="G494" s="134">
        <v>44251</v>
      </c>
      <c r="H494" s="135">
        <v>44266</v>
      </c>
      <c r="I494" s="141"/>
      <c r="J494" s="25"/>
      <c r="K494" s="145"/>
      <c r="L494" s="28"/>
      <c r="M494" s="395">
        <v>44266</v>
      </c>
      <c r="N494" s="158">
        <f t="shared" si="255"/>
        <v>12</v>
      </c>
      <c r="O494" s="27"/>
      <c r="P494" s="27"/>
      <c r="Q494" s="27"/>
      <c r="R494" s="27" t="s">
        <v>0</v>
      </c>
      <c r="S494" s="27"/>
      <c r="T494" s="28"/>
      <c r="U494" s="29"/>
      <c r="V494" s="32">
        <v>0.25</v>
      </c>
      <c r="W494" s="318"/>
      <c r="X494" s="319"/>
      <c r="Y494" s="160">
        <f t="shared" si="241"/>
        <v>0.25</v>
      </c>
      <c r="Z494" s="159">
        <f t="shared" si="256"/>
        <v>2.5</v>
      </c>
      <c r="AA494" s="327"/>
      <c r="AB494" s="400">
        <f t="shared" si="265"/>
        <v>-30</v>
      </c>
      <c r="AC494" s="371"/>
      <c r="AD494" s="226" t="str">
        <f t="shared" si="242"/>
        <v/>
      </c>
      <c r="AE494" s="368">
        <f t="shared" si="257"/>
        <v>-27.5</v>
      </c>
      <c r="AF494" s="339"/>
      <c r="AG494" s="338"/>
      <c r="AH494" s="336"/>
      <c r="AI494" s="161">
        <f t="shared" si="258"/>
        <v>0</v>
      </c>
      <c r="AJ494" s="162">
        <f t="shared" si="243"/>
        <v>2.5</v>
      </c>
      <c r="AK494" s="163">
        <f t="shared" si="259"/>
        <v>2.5</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f t="shared" si="244"/>
        <v>12</v>
      </c>
      <c r="AX494" s="165" t="str">
        <f t="shared" si="245"/>
        <v/>
      </c>
      <c r="AY494" s="193">
        <f t="shared" si="246"/>
        <v>12</v>
      </c>
      <c r="AZ494" s="183" t="str">
        <f t="shared" si="247"/>
        <v/>
      </c>
      <c r="BA494" s="173">
        <f t="shared" si="248"/>
        <v>0.25</v>
      </c>
      <c r="BB494" s="174" t="str">
        <f t="shared" si="249"/>
        <v/>
      </c>
      <c r="BC494" s="186">
        <f t="shared" si="272"/>
        <v>0.25</v>
      </c>
      <c r="BD494" s="174" t="str">
        <f t="shared" si="250"/>
        <v/>
      </c>
      <c r="BE494" s="201" t="str">
        <f t="shared" si="251"/>
        <v/>
      </c>
      <c r="BF494" s="174" t="str">
        <f t="shared" si="252"/>
        <v/>
      </c>
      <c r="BG494" s="186" t="str">
        <f t="shared" si="253"/>
        <v/>
      </c>
      <c r="BH494" s="175" t="str">
        <f t="shared" si="254"/>
        <v/>
      </c>
      <c r="BI494" s="632"/>
      <c r="BQ494" s="57" t="s">
        <v>2525</v>
      </c>
    </row>
    <row r="495" spans="1:69" ht="56.25" x14ac:dyDescent="0.3">
      <c r="A495" s="221"/>
      <c r="B495" s="222"/>
      <c r="C495" s="213">
        <v>484</v>
      </c>
      <c r="D495" s="640" t="s">
        <v>3658</v>
      </c>
      <c r="E495" s="16" t="s">
        <v>46</v>
      </c>
      <c r="F495" s="17"/>
      <c r="G495" s="134">
        <v>44251</v>
      </c>
      <c r="H495" s="135">
        <v>44258</v>
      </c>
      <c r="I495" s="141"/>
      <c r="J495" s="25"/>
      <c r="K495" s="145"/>
      <c r="L495" s="28"/>
      <c r="M495" s="395">
        <v>44258</v>
      </c>
      <c r="N495" s="158">
        <f t="shared" si="255"/>
        <v>6</v>
      </c>
      <c r="O495" s="27" t="s">
        <v>0</v>
      </c>
      <c r="P495" s="27"/>
      <c r="Q495" s="27"/>
      <c r="R495" s="27"/>
      <c r="S495" s="27"/>
      <c r="T495" s="28"/>
      <c r="U495" s="29"/>
      <c r="V495" s="32">
        <v>0.25</v>
      </c>
      <c r="W495" s="318">
        <v>0.25</v>
      </c>
      <c r="X495" s="319"/>
      <c r="Y495" s="160">
        <f t="shared" si="241"/>
        <v>0.5</v>
      </c>
      <c r="Z495" s="159">
        <f t="shared" si="256"/>
        <v>7.5</v>
      </c>
      <c r="AA495" s="327"/>
      <c r="AB495" s="400">
        <f t="shared" si="265"/>
        <v>-30</v>
      </c>
      <c r="AC495" s="371"/>
      <c r="AD495" s="226" t="str">
        <f t="shared" si="242"/>
        <v/>
      </c>
      <c r="AE495" s="368">
        <f t="shared" si="257"/>
        <v>-22.5</v>
      </c>
      <c r="AF495" s="339"/>
      <c r="AG495" s="338"/>
      <c r="AH495" s="336"/>
      <c r="AI495" s="161">
        <f t="shared" si="258"/>
        <v>0</v>
      </c>
      <c r="AJ495" s="162">
        <f t="shared" si="243"/>
        <v>7.5</v>
      </c>
      <c r="AK495" s="163">
        <f t="shared" si="259"/>
        <v>7.5</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f t="shared" si="244"/>
        <v>6</v>
      </c>
      <c r="AX495" s="165" t="str">
        <f t="shared" si="245"/>
        <v/>
      </c>
      <c r="AY495" s="193">
        <f t="shared" si="246"/>
        <v>6</v>
      </c>
      <c r="AZ495" s="183" t="str">
        <f t="shared" si="247"/>
        <v/>
      </c>
      <c r="BA495" s="173">
        <f t="shared" si="248"/>
        <v>0.25</v>
      </c>
      <c r="BB495" s="174" t="str">
        <f t="shared" si="249"/>
        <v/>
      </c>
      <c r="BC495" s="186">
        <f t="shared" si="272"/>
        <v>0.25</v>
      </c>
      <c r="BD495" s="174" t="str">
        <f t="shared" si="250"/>
        <v/>
      </c>
      <c r="BE495" s="201">
        <f t="shared" si="251"/>
        <v>0.25</v>
      </c>
      <c r="BF495" s="174" t="str">
        <f t="shared" si="252"/>
        <v/>
      </c>
      <c r="BG495" s="186">
        <f t="shared" si="253"/>
        <v>0.25</v>
      </c>
      <c r="BH495" s="175" t="str">
        <f t="shared" si="254"/>
        <v/>
      </c>
      <c r="BI495" s="632"/>
      <c r="BQ495" s="57" t="s">
        <v>2526</v>
      </c>
    </row>
    <row r="496" spans="1:69" ht="37.5" x14ac:dyDescent="0.3">
      <c r="A496" s="221"/>
      <c r="B496" s="222"/>
      <c r="C496" s="214">
        <v>485</v>
      </c>
      <c r="D496" s="664" t="s">
        <v>3660</v>
      </c>
      <c r="E496" s="16" t="s">
        <v>46</v>
      </c>
      <c r="F496" s="17"/>
      <c r="G496" s="134">
        <v>44251</v>
      </c>
      <c r="H496" s="135"/>
      <c r="I496" s="141"/>
      <c r="J496" s="25"/>
      <c r="K496" s="145"/>
      <c r="L496" s="28"/>
      <c r="M496" s="395">
        <v>44258</v>
      </c>
      <c r="N496" s="158">
        <f t="shared" si="255"/>
        <v>6</v>
      </c>
      <c r="O496" s="27" t="s">
        <v>0</v>
      </c>
      <c r="P496" s="27"/>
      <c r="Q496" s="27"/>
      <c r="R496" s="27"/>
      <c r="S496" s="27"/>
      <c r="T496" s="28"/>
      <c r="U496" s="29"/>
      <c r="V496" s="32">
        <v>0.25</v>
      </c>
      <c r="W496" s="318">
        <v>0.25</v>
      </c>
      <c r="X496" s="319"/>
      <c r="Y496" s="160">
        <f t="shared" si="241"/>
        <v>0.5</v>
      </c>
      <c r="Z496" s="159">
        <f t="shared" si="256"/>
        <v>7.5</v>
      </c>
      <c r="AA496" s="327"/>
      <c r="AB496" s="400">
        <f t="shared" si="265"/>
        <v>-30</v>
      </c>
      <c r="AC496" s="371"/>
      <c r="AD496" s="226" t="str">
        <f t="shared" si="242"/>
        <v/>
      </c>
      <c r="AE496" s="368">
        <f t="shared" si="257"/>
        <v>-22.5</v>
      </c>
      <c r="AF496" s="339"/>
      <c r="AG496" s="338"/>
      <c r="AH496" s="336"/>
      <c r="AI496" s="161">
        <f t="shared" si="258"/>
        <v>0</v>
      </c>
      <c r="AJ496" s="162">
        <f t="shared" si="243"/>
        <v>7.5</v>
      </c>
      <c r="AK496" s="163">
        <f t="shared" si="259"/>
        <v>7.5</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f t="shared" si="244"/>
        <v>6</v>
      </c>
      <c r="AX496" s="165" t="str">
        <f t="shared" si="245"/>
        <v/>
      </c>
      <c r="AY496" s="193">
        <f t="shared" si="246"/>
        <v>6</v>
      </c>
      <c r="AZ496" s="183" t="str">
        <f t="shared" si="247"/>
        <v/>
      </c>
      <c r="BA496" s="173">
        <f t="shared" si="248"/>
        <v>0.25</v>
      </c>
      <c r="BB496" s="174" t="str">
        <f t="shared" si="249"/>
        <v/>
      </c>
      <c r="BC496" s="186">
        <f t="shared" si="272"/>
        <v>0.25</v>
      </c>
      <c r="BD496" s="174" t="str">
        <f t="shared" si="250"/>
        <v/>
      </c>
      <c r="BE496" s="201">
        <f t="shared" si="251"/>
        <v>0.25</v>
      </c>
      <c r="BF496" s="174" t="str">
        <f t="shared" si="252"/>
        <v/>
      </c>
      <c r="BG496" s="186">
        <f t="shared" si="253"/>
        <v>0.25</v>
      </c>
      <c r="BH496" s="175" t="str">
        <f t="shared" si="254"/>
        <v/>
      </c>
      <c r="BI496" s="632"/>
      <c r="BQ496" s="57" t="s">
        <v>2527</v>
      </c>
    </row>
    <row r="497" spans="1:140" ht="37.5" x14ac:dyDescent="0.3">
      <c r="A497" s="221"/>
      <c r="B497" s="222"/>
      <c r="C497" s="213">
        <v>486</v>
      </c>
      <c r="D497" s="663" t="s">
        <v>3659</v>
      </c>
      <c r="E497" s="18" t="s">
        <v>46</v>
      </c>
      <c r="F497" s="17"/>
      <c r="G497" s="134">
        <v>44251</v>
      </c>
      <c r="H497" s="135"/>
      <c r="I497" s="141"/>
      <c r="J497" s="25"/>
      <c r="K497" s="145"/>
      <c r="L497" s="28"/>
      <c r="M497" s="395">
        <v>44258</v>
      </c>
      <c r="N497" s="158">
        <f t="shared" si="255"/>
        <v>6</v>
      </c>
      <c r="O497" s="27" t="s">
        <v>0</v>
      </c>
      <c r="P497" s="27"/>
      <c r="Q497" s="27"/>
      <c r="R497" s="27"/>
      <c r="S497" s="27"/>
      <c r="T497" s="28"/>
      <c r="U497" s="29"/>
      <c r="V497" s="32">
        <v>0.25</v>
      </c>
      <c r="W497" s="318">
        <v>0.25</v>
      </c>
      <c r="X497" s="319"/>
      <c r="Y497" s="160">
        <f t="shared" si="241"/>
        <v>0.5</v>
      </c>
      <c r="Z497" s="159">
        <f t="shared" si="256"/>
        <v>7.5</v>
      </c>
      <c r="AA497" s="327"/>
      <c r="AB497" s="400">
        <f t="shared" si="265"/>
        <v>-30</v>
      </c>
      <c r="AC497" s="371"/>
      <c r="AD497" s="226" t="str">
        <f t="shared" si="242"/>
        <v/>
      </c>
      <c r="AE497" s="368">
        <f t="shared" si="257"/>
        <v>-22.5</v>
      </c>
      <c r="AF497" s="339"/>
      <c r="AG497" s="338"/>
      <c r="AH497" s="336"/>
      <c r="AI497" s="161">
        <f t="shared" si="258"/>
        <v>0</v>
      </c>
      <c r="AJ497" s="162">
        <f t="shared" si="243"/>
        <v>7.5</v>
      </c>
      <c r="AK497" s="163">
        <f t="shared" si="259"/>
        <v>7.5</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f t="shared" si="244"/>
        <v>6</v>
      </c>
      <c r="AX497" s="165" t="str">
        <f t="shared" si="245"/>
        <v/>
      </c>
      <c r="AY497" s="193">
        <f t="shared" si="246"/>
        <v>6</v>
      </c>
      <c r="AZ497" s="183" t="str">
        <f t="shared" si="247"/>
        <v/>
      </c>
      <c r="BA497" s="173">
        <f t="shared" si="248"/>
        <v>0.25</v>
      </c>
      <c r="BB497" s="174" t="str">
        <f t="shared" si="249"/>
        <v/>
      </c>
      <c r="BC497" s="186">
        <f t="shared" si="272"/>
        <v>0.25</v>
      </c>
      <c r="BD497" s="174" t="str">
        <f t="shared" si="250"/>
        <v/>
      </c>
      <c r="BE497" s="201">
        <f t="shared" si="251"/>
        <v>0.25</v>
      </c>
      <c r="BF497" s="174" t="str">
        <f t="shared" si="252"/>
        <v/>
      </c>
      <c r="BG497" s="186">
        <f t="shared" si="253"/>
        <v>0.25</v>
      </c>
      <c r="BH497" s="175" t="str">
        <f t="shared" si="254"/>
        <v/>
      </c>
      <c r="BI497" s="632"/>
      <c r="BQ497" s="57" t="s">
        <v>2528</v>
      </c>
    </row>
    <row r="498" spans="1:140" ht="168.75" x14ac:dyDescent="0.3">
      <c r="A498" s="221"/>
      <c r="B498" s="222"/>
      <c r="C498" s="214">
        <v>487</v>
      </c>
      <c r="D498" s="640" t="s">
        <v>3661</v>
      </c>
      <c r="E498" s="16" t="s">
        <v>46</v>
      </c>
      <c r="F498" s="17"/>
      <c r="G498" s="134">
        <v>44252</v>
      </c>
      <c r="H498" s="137">
        <v>44306</v>
      </c>
      <c r="I498" s="143"/>
      <c r="J498" s="80"/>
      <c r="K498" s="147"/>
      <c r="L498" s="30"/>
      <c r="M498" s="395">
        <v>44306</v>
      </c>
      <c r="N498" s="158">
        <f t="shared" si="255"/>
        <v>39</v>
      </c>
      <c r="O498" s="27" t="s">
        <v>0</v>
      </c>
      <c r="P498" s="27"/>
      <c r="Q498" s="27"/>
      <c r="R498" s="27"/>
      <c r="S498" s="27"/>
      <c r="T498" s="28"/>
      <c r="U498" s="29"/>
      <c r="V498" s="32">
        <v>0.25</v>
      </c>
      <c r="W498" s="318">
        <v>0.25</v>
      </c>
      <c r="X498" s="319"/>
      <c r="Y498" s="160">
        <f t="shared" si="241"/>
        <v>0.5</v>
      </c>
      <c r="Z498" s="159">
        <f t="shared" si="256"/>
        <v>7.5</v>
      </c>
      <c r="AA498" s="327"/>
      <c r="AB498" s="400">
        <f t="shared" si="265"/>
        <v>-30</v>
      </c>
      <c r="AC498" s="371"/>
      <c r="AD498" s="226" t="str">
        <f t="shared" si="242"/>
        <v/>
      </c>
      <c r="AE498" s="368">
        <f t="shared" si="257"/>
        <v>-22.5</v>
      </c>
      <c r="AF498" s="339"/>
      <c r="AG498" s="338"/>
      <c r="AH498" s="336"/>
      <c r="AI498" s="161">
        <f t="shared" si="258"/>
        <v>0</v>
      </c>
      <c r="AJ498" s="162">
        <f t="shared" si="243"/>
        <v>7.5</v>
      </c>
      <c r="AK498" s="163">
        <f t="shared" si="259"/>
        <v>7.5</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f t="shared" si="244"/>
        <v>39</v>
      </c>
      <c r="AX498" s="165" t="str">
        <f t="shared" si="245"/>
        <v/>
      </c>
      <c r="AY498" s="193">
        <f t="shared" si="246"/>
        <v>39</v>
      </c>
      <c r="AZ498" s="183" t="str">
        <f t="shared" si="247"/>
        <v/>
      </c>
      <c r="BA498" s="173">
        <f t="shared" si="248"/>
        <v>0.25</v>
      </c>
      <c r="BB498" s="174" t="str">
        <f t="shared" si="249"/>
        <v/>
      </c>
      <c r="BC498" s="186">
        <f t="shared" si="272"/>
        <v>0.25</v>
      </c>
      <c r="BD498" s="174" t="str">
        <f t="shared" si="250"/>
        <v/>
      </c>
      <c r="BE498" s="201">
        <f t="shared" si="251"/>
        <v>0.25</v>
      </c>
      <c r="BF498" s="174" t="str">
        <f t="shared" si="252"/>
        <v/>
      </c>
      <c r="BG498" s="186">
        <f t="shared" si="253"/>
        <v>0.25</v>
      </c>
      <c r="BH498" s="175" t="str">
        <f t="shared" si="254"/>
        <v/>
      </c>
      <c r="BI498" s="632"/>
      <c r="BQ498" s="57" t="s">
        <v>2529</v>
      </c>
    </row>
    <row r="499" spans="1:140" ht="132.75" customHeight="1" x14ac:dyDescent="0.3">
      <c r="A499" s="221"/>
      <c r="B499" s="222"/>
      <c r="C499" s="214">
        <v>488</v>
      </c>
      <c r="D499" s="640" t="s">
        <v>3662</v>
      </c>
      <c r="E499" s="16" t="s">
        <v>46</v>
      </c>
      <c r="F499" s="17"/>
      <c r="G499" s="134">
        <v>44252</v>
      </c>
      <c r="H499" s="135">
        <v>44306</v>
      </c>
      <c r="I499" s="141"/>
      <c r="J499" s="25"/>
      <c r="K499" s="145"/>
      <c r="L499" s="28"/>
      <c r="M499" s="395">
        <v>44306</v>
      </c>
      <c r="N499" s="158">
        <f t="shared" si="255"/>
        <v>39</v>
      </c>
      <c r="O499" s="27" t="s">
        <v>0</v>
      </c>
      <c r="P499" s="27"/>
      <c r="Q499" s="27"/>
      <c r="R499" s="27"/>
      <c r="S499" s="27"/>
      <c r="T499" s="28"/>
      <c r="U499" s="29"/>
      <c r="V499" s="32">
        <v>0.25</v>
      </c>
      <c r="W499" s="318">
        <v>0.25</v>
      </c>
      <c r="X499" s="319"/>
      <c r="Y499" s="160">
        <f t="shared" si="241"/>
        <v>0.5</v>
      </c>
      <c r="Z499" s="159">
        <f t="shared" si="256"/>
        <v>7.5</v>
      </c>
      <c r="AA499" s="327"/>
      <c r="AB499" s="400">
        <f t="shared" si="265"/>
        <v>-30</v>
      </c>
      <c r="AC499" s="371"/>
      <c r="AD499" s="226" t="str">
        <f t="shared" si="242"/>
        <v/>
      </c>
      <c r="AE499" s="368">
        <f t="shared" si="257"/>
        <v>-22.5</v>
      </c>
      <c r="AF499" s="339"/>
      <c r="AG499" s="338"/>
      <c r="AH499" s="336"/>
      <c r="AI499" s="161">
        <f t="shared" si="258"/>
        <v>0</v>
      </c>
      <c r="AJ499" s="162">
        <f t="shared" si="243"/>
        <v>7.5</v>
      </c>
      <c r="AK499" s="163">
        <f t="shared" si="259"/>
        <v>7.5</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f t="shared" si="244"/>
        <v>39</v>
      </c>
      <c r="AX499" s="165" t="str">
        <f t="shared" si="245"/>
        <v/>
      </c>
      <c r="AY499" s="193">
        <f t="shared" si="246"/>
        <v>39</v>
      </c>
      <c r="AZ499" s="183" t="str">
        <f t="shared" si="247"/>
        <v/>
      </c>
      <c r="BA499" s="173">
        <f t="shared" si="248"/>
        <v>0.25</v>
      </c>
      <c r="BB499" s="174" t="str">
        <f t="shared" si="249"/>
        <v/>
      </c>
      <c r="BC499" s="186">
        <f t="shared" si="272"/>
        <v>0.25</v>
      </c>
      <c r="BD499" s="174" t="str">
        <f t="shared" si="250"/>
        <v/>
      </c>
      <c r="BE499" s="201">
        <f t="shared" si="251"/>
        <v>0.25</v>
      </c>
      <c r="BF499" s="174" t="str">
        <f t="shared" si="252"/>
        <v/>
      </c>
      <c r="BG499" s="186">
        <f t="shared" si="253"/>
        <v>0.25</v>
      </c>
      <c r="BH499" s="175" t="str">
        <f t="shared" si="254"/>
        <v/>
      </c>
      <c r="BI499" s="632"/>
      <c r="BQ499" s="57" t="s">
        <v>2530</v>
      </c>
    </row>
    <row r="500" spans="1:140" ht="93.75" x14ac:dyDescent="0.3">
      <c r="A500" s="221"/>
      <c r="B500" s="222"/>
      <c r="C500" s="213">
        <v>489</v>
      </c>
      <c r="D500" s="675" t="s">
        <v>3663</v>
      </c>
      <c r="E500" s="16" t="s">
        <v>46</v>
      </c>
      <c r="F500" s="17"/>
      <c r="G500" s="134">
        <v>44253</v>
      </c>
      <c r="H500" s="135">
        <v>44258</v>
      </c>
      <c r="I500" s="141" t="s">
        <v>0</v>
      </c>
      <c r="J500" s="25"/>
      <c r="K500" s="145"/>
      <c r="L500" s="28"/>
      <c r="M500" s="395">
        <v>44258</v>
      </c>
      <c r="N500" s="158">
        <f t="shared" si="255"/>
        <v>4</v>
      </c>
      <c r="O500" s="27"/>
      <c r="P500" s="27"/>
      <c r="Q500" s="27"/>
      <c r="R500" s="27" t="s">
        <v>0</v>
      </c>
      <c r="S500" s="27"/>
      <c r="T500" s="28"/>
      <c r="U500" s="29"/>
      <c r="V500" s="32">
        <v>0.25</v>
      </c>
      <c r="W500" s="318"/>
      <c r="X500" s="319"/>
      <c r="Y500" s="160">
        <f t="shared" si="241"/>
        <v>0.25</v>
      </c>
      <c r="Z500" s="159">
        <f t="shared" si="256"/>
        <v>2.5</v>
      </c>
      <c r="AA500" s="327"/>
      <c r="AB500" s="400">
        <f t="shared" si="265"/>
        <v>-30</v>
      </c>
      <c r="AC500" s="371"/>
      <c r="AD500" s="226" t="str">
        <f t="shared" si="242"/>
        <v/>
      </c>
      <c r="AE500" s="368">
        <f t="shared" si="257"/>
        <v>-27.5</v>
      </c>
      <c r="AF500" s="339"/>
      <c r="AG500" s="338"/>
      <c r="AH500" s="336"/>
      <c r="AI500" s="161">
        <f t="shared" si="258"/>
        <v>0</v>
      </c>
      <c r="AJ500" s="162">
        <f t="shared" si="243"/>
        <v>2.5</v>
      </c>
      <c r="AK500" s="163">
        <f t="shared" si="259"/>
        <v>2.5</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f t="shared" si="244"/>
        <v>4</v>
      </c>
      <c r="AX500" s="165" t="str">
        <f t="shared" si="245"/>
        <v/>
      </c>
      <c r="AY500" s="193">
        <f t="shared" si="246"/>
        <v>4</v>
      </c>
      <c r="AZ500" s="183" t="str">
        <f t="shared" si="247"/>
        <v/>
      </c>
      <c r="BA500" s="173">
        <f t="shared" si="248"/>
        <v>0.25</v>
      </c>
      <c r="BB500" s="174" t="str">
        <f t="shared" si="249"/>
        <v/>
      </c>
      <c r="BC500" s="186">
        <f t="shared" si="272"/>
        <v>0.25</v>
      </c>
      <c r="BD500" s="174" t="str">
        <f t="shared" si="250"/>
        <v/>
      </c>
      <c r="BE500" s="201" t="str">
        <f t="shared" si="251"/>
        <v/>
      </c>
      <c r="BF500" s="174" t="str">
        <f t="shared" si="252"/>
        <v/>
      </c>
      <c r="BG500" s="186" t="str">
        <f t="shared" si="253"/>
        <v/>
      </c>
      <c r="BH500" s="175" t="str">
        <f t="shared" si="254"/>
        <v/>
      </c>
      <c r="BI500" s="632"/>
      <c r="BQ500" s="57" t="s">
        <v>1814</v>
      </c>
    </row>
    <row r="501" spans="1:140" ht="93.75" x14ac:dyDescent="0.3">
      <c r="A501" s="221"/>
      <c r="B501" s="222"/>
      <c r="C501" s="214">
        <v>490</v>
      </c>
      <c r="D501" s="676" t="s">
        <v>3663</v>
      </c>
      <c r="E501" s="18" t="s">
        <v>3505</v>
      </c>
      <c r="F501" s="17"/>
      <c r="G501" s="134">
        <v>44253</v>
      </c>
      <c r="H501" s="135">
        <v>44258</v>
      </c>
      <c r="I501" s="141" t="s">
        <v>0</v>
      </c>
      <c r="J501" s="25"/>
      <c r="K501" s="145"/>
      <c r="L501" s="28"/>
      <c r="M501" s="395">
        <v>44258</v>
      </c>
      <c r="N501" s="158">
        <f t="shared" si="255"/>
        <v>4</v>
      </c>
      <c r="O501" s="27"/>
      <c r="P501" s="27"/>
      <c r="Q501" s="27"/>
      <c r="R501" s="27" t="s">
        <v>0</v>
      </c>
      <c r="S501" s="27"/>
      <c r="T501" s="28"/>
      <c r="U501" s="29"/>
      <c r="V501" s="32">
        <v>0.25</v>
      </c>
      <c r="W501" s="318"/>
      <c r="X501" s="319"/>
      <c r="Y501" s="160">
        <f t="shared" si="241"/>
        <v>0.25</v>
      </c>
      <c r="Z501" s="159">
        <f t="shared" si="256"/>
        <v>2.5</v>
      </c>
      <c r="AA501" s="327"/>
      <c r="AB501" s="400">
        <f t="shared" si="265"/>
        <v>-30</v>
      </c>
      <c r="AC501" s="371"/>
      <c r="AD501" s="226" t="str">
        <f t="shared" si="242"/>
        <v/>
      </c>
      <c r="AE501" s="368">
        <f t="shared" si="257"/>
        <v>-27.5</v>
      </c>
      <c r="AF501" s="339"/>
      <c r="AG501" s="338"/>
      <c r="AH501" s="336"/>
      <c r="AI501" s="161">
        <f t="shared" si="258"/>
        <v>0</v>
      </c>
      <c r="AJ501" s="162">
        <f t="shared" si="243"/>
        <v>2.5</v>
      </c>
      <c r="AK501" s="163">
        <f t="shared" si="259"/>
        <v>2.5</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f t="shared" si="244"/>
        <v>4</v>
      </c>
      <c r="AX501" s="165" t="str">
        <f t="shared" si="245"/>
        <v/>
      </c>
      <c r="AY501" s="193">
        <f t="shared" si="246"/>
        <v>4</v>
      </c>
      <c r="AZ501" s="183" t="str">
        <f t="shared" si="247"/>
        <v/>
      </c>
      <c r="BA501" s="173">
        <f t="shared" si="248"/>
        <v>0.25</v>
      </c>
      <c r="BB501" s="174" t="str">
        <f t="shared" si="249"/>
        <v/>
      </c>
      <c r="BC501" s="186">
        <f t="shared" si="272"/>
        <v>0.25</v>
      </c>
      <c r="BD501" s="174" t="str">
        <f t="shared" si="250"/>
        <v/>
      </c>
      <c r="BE501" s="201" t="str">
        <f t="shared" si="251"/>
        <v/>
      </c>
      <c r="BF501" s="174" t="str">
        <f t="shared" si="252"/>
        <v/>
      </c>
      <c r="BG501" s="186" t="str">
        <f t="shared" si="253"/>
        <v/>
      </c>
      <c r="BH501" s="175" t="str">
        <f t="shared" si="254"/>
        <v/>
      </c>
      <c r="BI501" s="632"/>
      <c r="BQ501" s="57" t="s">
        <v>2531</v>
      </c>
    </row>
    <row r="502" spans="1:140" ht="93.75" x14ac:dyDescent="0.3">
      <c r="A502" s="221"/>
      <c r="B502" s="222"/>
      <c r="C502" s="213">
        <v>491</v>
      </c>
      <c r="D502" s="677" t="s">
        <v>3663</v>
      </c>
      <c r="E502" s="16" t="s">
        <v>3541</v>
      </c>
      <c r="F502" s="17"/>
      <c r="G502" s="134">
        <v>44253</v>
      </c>
      <c r="H502" s="135">
        <v>44258</v>
      </c>
      <c r="I502" s="141" t="s">
        <v>0</v>
      </c>
      <c r="J502" s="25"/>
      <c r="K502" s="145"/>
      <c r="L502" s="28"/>
      <c r="M502" s="395">
        <v>44258</v>
      </c>
      <c r="N502" s="158">
        <f t="shared" si="255"/>
        <v>4</v>
      </c>
      <c r="O502" s="27"/>
      <c r="P502" s="27"/>
      <c r="Q502" s="27"/>
      <c r="R502" s="27" t="s">
        <v>0</v>
      </c>
      <c r="S502" s="27"/>
      <c r="T502" s="28"/>
      <c r="U502" s="29"/>
      <c r="V502" s="32">
        <v>0.25</v>
      </c>
      <c r="W502" s="318"/>
      <c r="X502" s="319"/>
      <c r="Y502" s="160">
        <f t="shared" si="241"/>
        <v>0.25</v>
      </c>
      <c r="Z502" s="159">
        <f t="shared" si="256"/>
        <v>2.5</v>
      </c>
      <c r="AA502" s="327"/>
      <c r="AB502" s="400">
        <f t="shared" si="265"/>
        <v>-30</v>
      </c>
      <c r="AC502" s="371"/>
      <c r="AD502" s="226" t="str">
        <f t="shared" si="242"/>
        <v/>
      </c>
      <c r="AE502" s="368">
        <f t="shared" si="257"/>
        <v>-27.5</v>
      </c>
      <c r="AF502" s="339"/>
      <c r="AG502" s="338"/>
      <c r="AH502" s="336"/>
      <c r="AI502" s="161">
        <f t="shared" si="258"/>
        <v>0</v>
      </c>
      <c r="AJ502" s="162">
        <f t="shared" si="243"/>
        <v>2.5</v>
      </c>
      <c r="AK502" s="163">
        <f t="shared" si="259"/>
        <v>2.5</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f t="shared" si="244"/>
        <v>4</v>
      </c>
      <c r="AX502" s="165" t="str">
        <f t="shared" si="245"/>
        <v/>
      </c>
      <c r="AY502" s="193">
        <f t="shared" si="246"/>
        <v>4</v>
      </c>
      <c r="AZ502" s="183" t="str">
        <f t="shared" si="247"/>
        <v/>
      </c>
      <c r="BA502" s="173">
        <f t="shared" si="248"/>
        <v>0.25</v>
      </c>
      <c r="BB502" s="174" t="str">
        <f t="shared" si="249"/>
        <v/>
      </c>
      <c r="BC502" s="186">
        <f t="shared" si="272"/>
        <v>0.25</v>
      </c>
      <c r="BD502" s="174" t="str">
        <f t="shared" si="250"/>
        <v/>
      </c>
      <c r="BE502" s="201" t="str">
        <f t="shared" si="251"/>
        <v/>
      </c>
      <c r="BF502" s="174" t="str">
        <f t="shared" si="252"/>
        <v/>
      </c>
      <c r="BG502" s="186" t="str">
        <f t="shared" si="253"/>
        <v/>
      </c>
      <c r="BH502" s="175" t="str">
        <f t="shared" si="254"/>
        <v/>
      </c>
      <c r="BI502" s="632"/>
      <c r="BQ502" s="57" t="s">
        <v>2532</v>
      </c>
    </row>
    <row r="503" spans="1:140" ht="37.5" x14ac:dyDescent="0.3">
      <c r="A503" s="221"/>
      <c r="B503" s="222"/>
      <c r="C503" s="214">
        <v>492</v>
      </c>
      <c r="D503" s="640" t="s">
        <v>3664</v>
      </c>
      <c r="E503" s="16" t="s">
        <v>3508</v>
      </c>
      <c r="F503" s="17"/>
      <c r="G503" s="134">
        <v>44256</v>
      </c>
      <c r="H503" s="135">
        <v>44258</v>
      </c>
      <c r="I503" s="141" t="s">
        <v>0</v>
      </c>
      <c r="J503" s="25"/>
      <c r="K503" s="145"/>
      <c r="L503" s="28"/>
      <c r="M503" s="395">
        <v>44258</v>
      </c>
      <c r="N503" s="158">
        <f t="shared" si="255"/>
        <v>3</v>
      </c>
      <c r="O503" s="27"/>
      <c r="P503" s="27"/>
      <c r="Q503" s="27"/>
      <c r="R503" s="27" t="s">
        <v>0</v>
      </c>
      <c r="S503" s="27"/>
      <c r="T503" s="28"/>
      <c r="U503" s="29"/>
      <c r="V503" s="32">
        <v>0.25</v>
      </c>
      <c r="W503" s="318"/>
      <c r="X503" s="319"/>
      <c r="Y503" s="160">
        <f t="shared" si="241"/>
        <v>0.25</v>
      </c>
      <c r="Z503" s="159">
        <f t="shared" si="256"/>
        <v>2.5</v>
      </c>
      <c r="AA503" s="327"/>
      <c r="AB503" s="400">
        <f t="shared" si="265"/>
        <v>-30</v>
      </c>
      <c r="AC503" s="371"/>
      <c r="AD503" s="226" t="str">
        <f t="shared" si="242"/>
        <v/>
      </c>
      <c r="AE503" s="368">
        <f t="shared" si="257"/>
        <v>-27.5</v>
      </c>
      <c r="AF503" s="339"/>
      <c r="AG503" s="338"/>
      <c r="AH503" s="336"/>
      <c r="AI503" s="161">
        <f t="shared" si="258"/>
        <v>0</v>
      </c>
      <c r="AJ503" s="162">
        <f t="shared" si="243"/>
        <v>2.5</v>
      </c>
      <c r="AK503" s="163">
        <f t="shared" si="259"/>
        <v>2.5</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f t="shared" si="244"/>
        <v>3</v>
      </c>
      <c r="AX503" s="165" t="str">
        <f t="shared" si="245"/>
        <v/>
      </c>
      <c r="AY503" s="193">
        <f t="shared" si="246"/>
        <v>3</v>
      </c>
      <c r="AZ503" s="183" t="str">
        <f t="shared" si="247"/>
        <v/>
      </c>
      <c r="BA503" s="173">
        <f t="shared" si="248"/>
        <v>0.25</v>
      </c>
      <c r="BB503" s="174" t="str">
        <f t="shared" si="249"/>
        <v/>
      </c>
      <c r="BC503" s="186">
        <f t="shared" si="272"/>
        <v>0.25</v>
      </c>
      <c r="BD503" s="174" t="str">
        <f t="shared" si="250"/>
        <v/>
      </c>
      <c r="BE503" s="201" t="str">
        <f t="shared" si="251"/>
        <v/>
      </c>
      <c r="BF503" s="174" t="str">
        <f t="shared" si="252"/>
        <v/>
      </c>
      <c r="BG503" s="186" t="str">
        <f t="shared" si="253"/>
        <v/>
      </c>
      <c r="BH503" s="175" t="str">
        <f t="shared" si="254"/>
        <v/>
      </c>
      <c r="BI503" s="632"/>
      <c r="BQ503" s="57" t="s">
        <v>2533</v>
      </c>
    </row>
    <row r="504" spans="1:140" ht="37.5" x14ac:dyDescent="0.3">
      <c r="A504" s="221"/>
      <c r="B504" s="222"/>
      <c r="C504" s="214">
        <v>493</v>
      </c>
      <c r="D504" s="643" t="s">
        <v>3664</v>
      </c>
      <c r="E504" s="16" t="s">
        <v>3505</v>
      </c>
      <c r="F504" s="17"/>
      <c r="G504" s="134">
        <v>44256</v>
      </c>
      <c r="H504" s="135">
        <v>44258</v>
      </c>
      <c r="I504" s="141" t="s">
        <v>0</v>
      </c>
      <c r="J504" s="25"/>
      <c r="K504" s="145"/>
      <c r="L504" s="28"/>
      <c r="M504" s="395">
        <v>44258</v>
      </c>
      <c r="N504" s="158">
        <f t="shared" si="255"/>
        <v>3</v>
      </c>
      <c r="O504" s="27"/>
      <c r="P504" s="27"/>
      <c r="Q504" s="27"/>
      <c r="R504" s="27" t="s">
        <v>0</v>
      </c>
      <c r="S504" s="27"/>
      <c r="T504" s="28"/>
      <c r="U504" s="29"/>
      <c r="V504" s="32">
        <v>0.25</v>
      </c>
      <c r="W504" s="318"/>
      <c r="X504" s="319"/>
      <c r="Y504" s="160">
        <f t="shared" si="241"/>
        <v>0.25</v>
      </c>
      <c r="Z504" s="159">
        <f t="shared" si="256"/>
        <v>2.5</v>
      </c>
      <c r="AA504" s="327"/>
      <c r="AB504" s="400">
        <f t="shared" si="265"/>
        <v>-30</v>
      </c>
      <c r="AC504" s="371"/>
      <c r="AD504" s="226" t="str">
        <f t="shared" si="242"/>
        <v/>
      </c>
      <c r="AE504" s="368">
        <f t="shared" si="257"/>
        <v>-27.5</v>
      </c>
      <c r="AF504" s="339"/>
      <c r="AG504" s="338"/>
      <c r="AH504" s="336"/>
      <c r="AI504" s="161">
        <f t="shared" si="258"/>
        <v>0</v>
      </c>
      <c r="AJ504" s="162">
        <f t="shared" si="243"/>
        <v>2.5</v>
      </c>
      <c r="AK504" s="163">
        <f t="shared" si="259"/>
        <v>2.5</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f t="shared" si="244"/>
        <v>3</v>
      </c>
      <c r="AX504" s="165" t="str">
        <f t="shared" si="245"/>
        <v/>
      </c>
      <c r="AY504" s="193">
        <f t="shared" si="246"/>
        <v>3</v>
      </c>
      <c r="AZ504" s="183" t="str">
        <f t="shared" si="247"/>
        <v/>
      </c>
      <c r="BA504" s="173">
        <f t="shared" si="248"/>
        <v>0.25</v>
      </c>
      <c r="BB504" s="174" t="str">
        <f t="shared" si="249"/>
        <v/>
      </c>
      <c r="BC504" s="186">
        <f t="shared" si="272"/>
        <v>0.25</v>
      </c>
      <c r="BD504" s="174" t="str">
        <f t="shared" si="250"/>
        <v/>
      </c>
      <c r="BE504" s="201" t="str">
        <f t="shared" si="251"/>
        <v/>
      </c>
      <c r="BF504" s="174" t="str">
        <f t="shared" si="252"/>
        <v/>
      </c>
      <c r="BG504" s="186" t="str">
        <f t="shared" si="253"/>
        <v/>
      </c>
      <c r="BH504" s="175" t="str">
        <f t="shared" si="254"/>
        <v/>
      </c>
      <c r="BI504" s="632"/>
      <c r="BQ504" s="57" t="s">
        <v>2534</v>
      </c>
    </row>
    <row r="505" spans="1:140" ht="37.5" x14ac:dyDescent="0.3">
      <c r="A505" s="221"/>
      <c r="B505" s="222"/>
      <c r="C505" s="213">
        <v>494</v>
      </c>
      <c r="D505" s="647" t="s">
        <v>3664</v>
      </c>
      <c r="E505" s="18" t="s">
        <v>3541</v>
      </c>
      <c r="F505" s="17"/>
      <c r="G505" s="134">
        <v>44256</v>
      </c>
      <c r="H505" s="135">
        <v>44258</v>
      </c>
      <c r="I505" s="141" t="s">
        <v>0</v>
      </c>
      <c r="J505" s="25"/>
      <c r="K505" s="145"/>
      <c r="L505" s="28"/>
      <c r="M505" s="395">
        <v>44258</v>
      </c>
      <c r="N505" s="158">
        <f t="shared" si="255"/>
        <v>3</v>
      </c>
      <c r="O505" s="27"/>
      <c r="P505" s="27"/>
      <c r="Q505" s="27"/>
      <c r="R505" s="27" t="s">
        <v>0</v>
      </c>
      <c r="S505" s="27"/>
      <c r="T505" s="28"/>
      <c r="U505" s="29"/>
      <c r="V505" s="32">
        <v>0.25</v>
      </c>
      <c r="W505" s="318"/>
      <c r="X505" s="319"/>
      <c r="Y505" s="160">
        <f t="shared" si="241"/>
        <v>0.25</v>
      </c>
      <c r="Z505" s="159">
        <f t="shared" si="256"/>
        <v>2.5</v>
      </c>
      <c r="AA505" s="327"/>
      <c r="AB505" s="400">
        <f t="shared" si="265"/>
        <v>-30</v>
      </c>
      <c r="AC505" s="371"/>
      <c r="AD505" s="226" t="str">
        <f t="shared" si="242"/>
        <v/>
      </c>
      <c r="AE505" s="368">
        <f t="shared" si="257"/>
        <v>-27.5</v>
      </c>
      <c r="AF505" s="339"/>
      <c r="AG505" s="338"/>
      <c r="AH505" s="336"/>
      <c r="AI505" s="161">
        <f t="shared" si="258"/>
        <v>0</v>
      </c>
      <c r="AJ505" s="162">
        <f t="shared" si="243"/>
        <v>2.5</v>
      </c>
      <c r="AK505" s="163">
        <f t="shared" si="259"/>
        <v>2.5</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f t="shared" si="244"/>
        <v>3</v>
      </c>
      <c r="AX505" s="165" t="str">
        <f t="shared" si="245"/>
        <v/>
      </c>
      <c r="AY505" s="193">
        <f t="shared" si="246"/>
        <v>3</v>
      </c>
      <c r="AZ505" s="183" t="str">
        <f t="shared" si="247"/>
        <v/>
      </c>
      <c r="BA505" s="173">
        <f t="shared" si="248"/>
        <v>0.25</v>
      </c>
      <c r="BB505" s="174" t="str">
        <f t="shared" si="249"/>
        <v/>
      </c>
      <c r="BC505" s="186">
        <f t="shared" si="272"/>
        <v>0.25</v>
      </c>
      <c r="BD505" s="174" t="str">
        <f t="shared" si="250"/>
        <v/>
      </c>
      <c r="BE505" s="201" t="str">
        <f t="shared" si="251"/>
        <v/>
      </c>
      <c r="BF505" s="174" t="str">
        <f t="shared" si="252"/>
        <v/>
      </c>
      <c r="BG505" s="186" t="str">
        <f t="shared" si="253"/>
        <v/>
      </c>
      <c r="BH505" s="175" t="str">
        <f t="shared" si="254"/>
        <v/>
      </c>
      <c r="BI505" s="632"/>
      <c r="BQ505" s="57" t="s">
        <v>2535</v>
      </c>
    </row>
    <row r="506" spans="1:140" ht="60" customHeight="1" x14ac:dyDescent="0.3">
      <c r="A506" s="221"/>
      <c r="B506" s="222"/>
      <c r="C506" s="214">
        <v>495</v>
      </c>
      <c r="D506" s="640" t="s">
        <v>3665</v>
      </c>
      <c r="E506" s="16" t="s">
        <v>3508</v>
      </c>
      <c r="F506" s="17"/>
      <c r="G506" s="134">
        <v>44256</v>
      </c>
      <c r="H506" s="135">
        <v>44270</v>
      </c>
      <c r="I506" s="141" t="s">
        <v>0</v>
      </c>
      <c r="J506" s="25"/>
      <c r="K506" s="145"/>
      <c r="L506" s="28"/>
      <c r="M506" s="395">
        <v>44270</v>
      </c>
      <c r="N506" s="158">
        <f t="shared" si="255"/>
        <v>11</v>
      </c>
      <c r="O506" s="27"/>
      <c r="P506" s="27"/>
      <c r="Q506" s="27"/>
      <c r="R506" s="27" t="s">
        <v>0</v>
      </c>
      <c r="S506" s="27"/>
      <c r="T506" s="28"/>
      <c r="U506" s="29"/>
      <c r="V506" s="32">
        <v>0.25</v>
      </c>
      <c r="W506" s="318"/>
      <c r="X506" s="319"/>
      <c r="Y506" s="160">
        <f t="shared" si="241"/>
        <v>0.25</v>
      </c>
      <c r="Z506" s="159">
        <f t="shared" si="256"/>
        <v>2.5</v>
      </c>
      <c r="AA506" s="327"/>
      <c r="AB506" s="400">
        <f t="shared" si="265"/>
        <v>-30</v>
      </c>
      <c r="AC506" s="371"/>
      <c r="AD506" s="226" t="str">
        <f t="shared" si="242"/>
        <v/>
      </c>
      <c r="AE506" s="368">
        <f t="shared" si="257"/>
        <v>-27.5</v>
      </c>
      <c r="AF506" s="339"/>
      <c r="AG506" s="338"/>
      <c r="AH506" s="336"/>
      <c r="AI506" s="161">
        <f t="shared" si="258"/>
        <v>0</v>
      </c>
      <c r="AJ506" s="162">
        <f t="shared" si="243"/>
        <v>2.5</v>
      </c>
      <c r="AK506" s="163">
        <f t="shared" si="259"/>
        <v>2.5</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f t="shared" si="244"/>
        <v>11</v>
      </c>
      <c r="AX506" s="165" t="str">
        <f t="shared" si="245"/>
        <v/>
      </c>
      <c r="AY506" s="193">
        <f t="shared" si="246"/>
        <v>11</v>
      </c>
      <c r="AZ506" s="183" t="str">
        <f t="shared" si="247"/>
        <v/>
      </c>
      <c r="BA506" s="173">
        <f t="shared" si="248"/>
        <v>0.25</v>
      </c>
      <c r="BB506" s="174" t="str">
        <f t="shared" si="249"/>
        <v/>
      </c>
      <c r="BC506" s="186">
        <f t="shared" si="272"/>
        <v>0.25</v>
      </c>
      <c r="BD506" s="174" t="str">
        <f t="shared" si="250"/>
        <v/>
      </c>
      <c r="BE506" s="201" t="str">
        <f t="shared" si="251"/>
        <v/>
      </c>
      <c r="BF506" s="174" t="str">
        <f t="shared" si="252"/>
        <v/>
      </c>
      <c r="BG506" s="186" t="str">
        <f t="shared" si="253"/>
        <v/>
      </c>
      <c r="BH506" s="175" t="str">
        <f t="shared" si="254"/>
        <v/>
      </c>
      <c r="BI506" s="632"/>
      <c r="BQ506" s="57" t="s">
        <v>2536</v>
      </c>
    </row>
    <row r="507" spans="1:140" ht="37.5" x14ac:dyDescent="0.3">
      <c r="A507" s="221"/>
      <c r="B507" s="222"/>
      <c r="C507" s="213">
        <v>496</v>
      </c>
      <c r="D507" s="640" t="s">
        <v>3666</v>
      </c>
      <c r="E507" s="22" t="s">
        <v>3508</v>
      </c>
      <c r="F507" s="17"/>
      <c r="G507" s="134">
        <v>44256</v>
      </c>
      <c r="H507" s="135">
        <v>44270</v>
      </c>
      <c r="I507" s="141" t="s">
        <v>0</v>
      </c>
      <c r="J507" s="25"/>
      <c r="K507" s="145"/>
      <c r="L507" s="28"/>
      <c r="M507" s="395">
        <v>44270</v>
      </c>
      <c r="N507" s="158">
        <f t="shared" si="255"/>
        <v>11</v>
      </c>
      <c r="O507" s="27" t="s">
        <v>0</v>
      </c>
      <c r="P507" s="27"/>
      <c r="Q507" s="27"/>
      <c r="R507" s="27"/>
      <c r="S507" s="27"/>
      <c r="T507" s="28"/>
      <c r="U507" s="29"/>
      <c r="V507" s="32">
        <v>0.25</v>
      </c>
      <c r="W507" s="318">
        <v>0.25</v>
      </c>
      <c r="X507" s="319"/>
      <c r="Y507" s="160">
        <f t="shared" si="241"/>
        <v>0.5</v>
      </c>
      <c r="Z507" s="159">
        <f t="shared" si="256"/>
        <v>7.5</v>
      </c>
      <c r="AA507" s="327"/>
      <c r="AB507" s="400">
        <f t="shared" si="265"/>
        <v>-30</v>
      </c>
      <c r="AC507" s="371"/>
      <c r="AD507" s="226" t="str">
        <f t="shared" si="242"/>
        <v/>
      </c>
      <c r="AE507" s="368">
        <f t="shared" si="257"/>
        <v>-22.5</v>
      </c>
      <c r="AF507" s="339"/>
      <c r="AG507" s="338"/>
      <c r="AH507" s="336"/>
      <c r="AI507" s="161">
        <f t="shared" si="258"/>
        <v>0</v>
      </c>
      <c r="AJ507" s="162">
        <f t="shared" si="243"/>
        <v>7.5</v>
      </c>
      <c r="AK507" s="163">
        <f t="shared" si="259"/>
        <v>7.5</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f t="shared" si="244"/>
        <v>11</v>
      </c>
      <c r="AX507" s="165" t="str">
        <f t="shared" si="245"/>
        <v/>
      </c>
      <c r="AY507" s="193">
        <f t="shared" si="246"/>
        <v>11</v>
      </c>
      <c r="AZ507" s="183" t="str">
        <f t="shared" si="247"/>
        <v/>
      </c>
      <c r="BA507" s="173">
        <f t="shared" si="248"/>
        <v>0.25</v>
      </c>
      <c r="BB507" s="174" t="str">
        <f t="shared" si="249"/>
        <v/>
      </c>
      <c r="BC507" s="186">
        <f t="shared" si="272"/>
        <v>0.25</v>
      </c>
      <c r="BD507" s="174" t="str">
        <f t="shared" si="250"/>
        <v/>
      </c>
      <c r="BE507" s="201">
        <f t="shared" si="251"/>
        <v>0.25</v>
      </c>
      <c r="BF507" s="174" t="str">
        <f t="shared" si="252"/>
        <v/>
      </c>
      <c r="BG507" s="186">
        <f t="shared" si="253"/>
        <v>0.25</v>
      </c>
      <c r="BH507" s="175" t="str">
        <f t="shared" si="254"/>
        <v/>
      </c>
      <c r="BI507" s="632"/>
      <c r="BQ507" s="57" t="s">
        <v>2537</v>
      </c>
    </row>
    <row r="508" spans="1:140" ht="37.5" x14ac:dyDescent="0.3">
      <c r="A508" s="221"/>
      <c r="B508" s="222"/>
      <c r="C508" s="214">
        <v>497</v>
      </c>
      <c r="D508" s="640" t="s">
        <v>3667</v>
      </c>
      <c r="E508" s="16" t="s">
        <v>3508</v>
      </c>
      <c r="F508" s="17"/>
      <c r="G508" s="134">
        <v>44256</v>
      </c>
      <c r="H508" s="135">
        <v>44270</v>
      </c>
      <c r="I508" s="141" t="s">
        <v>0</v>
      </c>
      <c r="J508" s="25"/>
      <c r="K508" s="145"/>
      <c r="L508" s="28"/>
      <c r="M508" s="395">
        <v>44270</v>
      </c>
      <c r="N508" s="158">
        <f t="shared" si="255"/>
        <v>11</v>
      </c>
      <c r="O508" s="27"/>
      <c r="P508" s="27"/>
      <c r="Q508" s="27"/>
      <c r="R508" s="27" t="s">
        <v>0</v>
      </c>
      <c r="S508" s="27"/>
      <c r="T508" s="28"/>
      <c r="U508" s="29"/>
      <c r="V508" s="32">
        <v>0.25</v>
      </c>
      <c r="W508" s="318"/>
      <c r="X508" s="319"/>
      <c r="Y508" s="160">
        <f t="shared" si="241"/>
        <v>0.25</v>
      </c>
      <c r="Z508" s="159">
        <f t="shared" si="256"/>
        <v>2.5</v>
      </c>
      <c r="AA508" s="327"/>
      <c r="AB508" s="400">
        <f t="shared" si="265"/>
        <v>-30</v>
      </c>
      <c r="AC508" s="371"/>
      <c r="AD508" s="226" t="str">
        <f t="shared" si="242"/>
        <v/>
      </c>
      <c r="AE508" s="368">
        <f t="shared" si="257"/>
        <v>-27.5</v>
      </c>
      <c r="AF508" s="339"/>
      <c r="AG508" s="338"/>
      <c r="AH508" s="336"/>
      <c r="AI508" s="161">
        <f t="shared" si="258"/>
        <v>0</v>
      </c>
      <c r="AJ508" s="162">
        <f t="shared" si="243"/>
        <v>2.5</v>
      </c>
      <c r="AK508" s="163">
        <f t="shared" si="259"/>
        <v>2.5</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f t="shared" si="244"/>
        <v>11</v>
      </c>
      <c r="AX508" s="165" t="str">
        <f t="shared" si="245"/>
        <v/>
      </c>
      <c r="AY508" s="193">
        <f t="shared" si="246"/>
        <v>11</v>
      </c>
      <c r="AZ508" s="183" t="str">
        <f t="shared" si="247"/>
        <v/>
      </c>
      <c r="BA508" s="173">
        <f t="shared" si="248"/>
        <v>0.25</v>
      </c>
      <c r="BB508" s="174" t="str">
        <f t="shared" si="249"/>
        <v/>
      </c>
      <c r="BC508" s="186">
        <f t="shared" si="272"/>
        <v>0.25</v>
      </c>
      <c r="BD508" s="174" t="str">
        <f t="shared" si="250"/>
        <v/>
      </c>
      <c r="BE508" s="201" t="str">
        <f t="shared" si="251"/>
        <v/>
      </c>
      <c r="BF508" s="174" t="str">
        <f t="shared" si="252"/>
        <v/>
      </c>
      <c r="BG508" s="186" t="str">
        <f t="shared" si="253"/>
        <v/>
      </c>
      <c r="BH508" s="175" t="str">
        <f t="shared" si="254"/>
        <v/>
      </c>
      <c r="BI508" s="632"/>
      <c r="BQ508" s="57" t="s">
        <v>2538</v>
      </c>
    </row>
    <row r="509" spans="1:140" ht="37.5" x14ac:dyDescent="0.3">
      <c r="A509" s="221"/>
      <c r="B509" s="222"/>
      <c r="C509" s="214">
        <v>498</v>
      </c>
      <c r="D509" s="640" t="s">
        <v>3668</v>
      </c>
      <c r="E509" s="16" t="s">
        <v>3508</v>
      </c>
      <c r="F509" s="17"/>
      <c r="G509" s="134">
        <v>44256</v>
      </c>
      <c r="H509" s="135">
        <v>44270</v>
      </c>
      <c r="I509" s="141" t="s">
        <v>0</v>
      </c>
      <c r="J509" s="25"/>
      <c r="K509" s="145"/>
      <c r="L509" s="28"/>
      <c r="M509" s="395">
        <v>44270</v>
      </c>
      <c r="N509" s="158">
        <f t="shared" si="255"/>
        <v>11</v>
      </c>
      <c r="O509" s="27"/>
      <c r="P509" s="27"/>
      <c r="Q509" s="27"/>
      <c r="R509" s="27" t="s">
        <v>0</v>
      </c>
      <c r="S509" s="27"/>
      <c r="T509" s="28"/>
      <c r="U509" s="29"/>
      <c r="V509" s="32">
        <v>0.25</v>
      </c>
      <c r="W509" s="318"/>
      <c r="X509" s="319"/>
      <c r="Y509" s="160">
        <f t="shared" si="241"/>
        <v>0.25</v>
      </c>
      <c r="Z509" s="159">
        <f t="shared" si="256"/>
        <v>2.5</v>
      </c>
      <c r="AA509" s="327"/>
      <c r="AB509" s="400">
        <f t="shared" si="265"/>
        <v>-30</v>
      </c>
      <c r="AC509" s="371"/>
      <c r="AD509" s="226" t="str">
        <f t="shared" si="242"/>
        <v/>
      </c>
      <c r="AE509" s="368">
        <f t="shared" si="257"/>
        <v>-27.5</v>
      </c>
      <c r="AF509" s="339"/>
      <c r="AG509" s="338"/>
      <c r="AH509" s="336"/>
      <c r="AI509" s="161">
        <f t="shared" si="258"/>
        <v>0</v>
      </c>
      <c r="AJ509" s="162">
        <f t="shared" si="243"/>
        <v>2.5</v>
      </c>
      <c r="AK509" s="163">
        <f t="shared" si="259"/>
        <v>2.5</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f t="shared" si="244"/>
        <v>11</v>
      </c>
      <c r="AX509" s="165" t="str">
        <f t="shared" si="245"/>
        <v/>
      </c>
      <c r="AY509" s="193">
        <f t="shared" si="246"/>
        <v>11</v>
      </c>
      <c r="AZ509" s="183" t="str">
        <f t="shared" si="247"/>
        <v/>
      </c>
      <c r="BA509" s="173">
        <f t="shared" si="248"/>
        <v>0.25</v>
      </c>
      <c r="BB509" s="174" t="str">
        <f t="shared" si="249"/>
        <v/>
      </c>
      <c r="BC509" s="186">
        <f t="shared" si="272"/>
        <v>0.25</v>
      </c>
      <c r="BD509" s="174" t="str">
        <f t="shared" si="250"/>
        <v/>
      </c>
      <c r="BE509" s="201" t="str">
        <f t="shared" si="251"/>
        <v/>
      </c>
      <c r="BF509" s="174" t="str">
        <f t="shared" si="252"/>
        <v/>
      </c>
      <c r="BG509" s="186" t="str">
        <f t="shared" si="253"/>
        <v/>
      </c>
      <c r="BH509" s="175" t="str">
        <f t="shared" si="254"/>
        <v/>
      </c>
      <c r="BI509" s="632"/>
      <c r="BQ509" s="57" t="s">
        <v>2539</v>
      </c>
    </row>
    <row r="510" spans="1:140" ht="37.5" x14ac:dyDescent="0.3">
      <c r="A510" s="221"/>
      <c r="B510" s="222"/>
      <c r="C510" s="213">
        <v>499</v>
      </c>
      <c r="D510" s="656" t="s">
        <v>3669</v>
      </c>
      <c r="E510" s="19" t="s">
        <v>3508</v>
      </c>
      <c r="F510" s="17"/>
      <c r="G510" s="134">
        <v>44256</v>
      </c>
      <c r="H510" s="135">
        <v>44270</v>
      </c>
      <c r="I510" s="141" t="s">
        <v>0</v>
      </c>
      <c r="J510" s="80"/>
      <c r="K510" s="147"/>
      <c r="L510" s="30"/>
      <c r="M510" s="395">
        <v>44270</v>
      </c>
      <c r="N510" s="158">
        <f t="shared" si="255"/>
        <v>11</v>
      </c>
      <c r="O510" s="27"/>
      <c r="P510" s="27"/>
      <c r="Q510" s="27"/>
      <c r="R510" s="27" t="s">
        <v>0</v>
      </c>
      <c r="S510" s="27"/>
      <c r="T510" s="30"/>
      <c r="U510" s="31"/>
      <c r="V510" s="32">
        <v>0.25</v>
      </c>
      <c r="W510" s="320"/>
      <c r="X510" s="318"/>
      <c r="Y510" s="160">
        <f t="shared" si="241"/>
        <v>0.25</v>
      </c>
      <c r="Z510" s="159">
        <f t="shared" si="256"/>
        <v>2.5</v>
      </c>
      <c r="AA510" s="328"/>
      <c r="AB510" s="400">
        <f t="shared" si="265"/>
        <v>-30</v>
      </c>
      <c r="AC510" s="371"/>
      <c r="AD510" s="226" t="str">
        <f t="shared" si="242"/>
        <v/>
      </c>
      <c r="AE510" s="368">
        <f t="shared" si="257"/>
        <v>-27.5</v>
      </c>
      <c r="AF510" s="340"/>
      <c r="AG510" s="341"/>
      <c r="AH510" s="339"/>
      <c r="AI510" s="161">
        <f t="shared" si="258"/>
        <v>0</v>
      </c>
      <c r="AJ510" s="162">
        <f t="shared" si="243"/>
        <v>2.5</v>
      </c>
      <c r="AK510" s="163">
        <f t="shared" si="259"/>
        <v>2.5</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f t="shared" si="244"/>
        <v>11</v>
      </c>
      <c r="AX510" s="165" t="str">
        <f t="shared" si="245"/>
        <v/>
      </c>
      <c r="AY510" s="193">
        <f t="shared" si="246"/>
        <v>11</v>
      </c>
      <c r="AZ510" s="183" t="str">
        <f t="shared" si="247"/>
        <v/>
      </c>
      <c r="BA510" s="173">
        <f t="shared" si="248"/>
        <v>0.25</v>
      </c>
      <c r="BB510" s="174" t="str">
        <f t="shared" si="249"/>
        <v/>
      </c>
      <c r="BC510" s="186">
        <f t="shared" si="272"/>
        <v>0.25</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37.5" x14ac:dyDescent="0.3">
      <c r="A511" s="221"/>
      <c r="B511" s="222"/>
      <c r="C511" s="213">
        <v>500</v>
      </c>
      <c r="D511" s="640" t="s">
        <v>3670</v>
      </c>
      <c r="E511" s="24" t="s">
        <v>3508</v>
      </c>
      <c r="F511" s="17"/>
      <c r="G511" s="134">
        <v>44256</v>
      </c>
      <c r="H511" s="135">
        <v>44270</v>
      </c>
      <c r="I511" s="141" t="s">
        <v>0</v>
      </c>
      <c r="J511" s="25"/>
      <c r="K511" s="145"/>
      <c r="L511" s="28"/>
      <c r="M511" s="395">
        <v>44270</v>
      </c>
      <c r="N511" s="158">
        <f t="shared" si="255"/>
        <v>11</v>
      </c>
      <c r="O511" s="27"/>
      <c r="P511" s="27"/>
      <c r="Q511" s="27"/>
      <c r="R511" s="27" t="s">
        <v>0</v>
      </c>
      <c r="S511" s="27"/>
      <c r="T511" s="27"/>
      <c r="U511" s="28"/>
      <c r="V511" s="32">
        <v>0.25</v>
      </c>
      <c r="W511" s="318"/>
      <c r="X511" s="318"/>
      <c r="Y511" s="160">
        <f t="shared" si="241"/>
        <v>0.25</v>
      </c>
      <c r="Z511" s="159">
        <f t="shared" si="256"/>
        <v>2.5</v>
      </c>
      <c r="AA511" s="327"/>
      <c r="AB511" s="400">
        <f t="shared" si="265"/>
        <v>-30</v>
      </c>
      <c r="AC511" s="371"/>
      <c r="AD511" s="226" t="str">
        <f t="shared" si="242"/>
        <v/>
      </c>
      <c r="AE511" s="368">
        <f t="shared" si="257"/>
        <v>-27.5</v>
      </c>
      <c r="AF511" s="339"/>
      <c r="AG511" s="342"/>
      <c r="AH511" s="339"/>
      <c r="AI511" s="161">
        <f t="shared" si="258"/>
        <v>0</v>
      </c>
      <c r="AJ511" s="162">
        <f t="shared" si="243"/>
        <v>2.5</v>
      </c>
      <c r="AK511" s="163">
        <f t="shared" si="259"/>
        <v>2.5</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f t="shared" si="244"/>
        <v>11</v>
      </c>
      <c r="AX511" s="165" t="str">
        <f t="shared" si="245"/>
        <v/>
      </c>
      <c r="AY511" s="193">
        <f t="shared" si="246"/>
        <v>11</v>
      </c>
      <c r="AZ511" s="183" t="str">
        <f t="shared" si="247"/>
        <v/>
      </c>
      <c r="BA511" s="173">
        <f t="shared" si="248"/>
        <v>0.25</v>
      </c>
      <c r="BB511" s="174" t="str">
        <f t="shared" si="249"/>
        <v/>
      </c>
      <c r="BC511" s="186">
        <f t="shared" si="272"/>
        <v>0.25</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37.5" x14ac:dyDescent="0.3">
      <c r="A512" s="219"/>
      <c r="B512" s="220"/>
      <c r="C512" s="213">
        <v>501</v>
      </c>
      <c r="D512" s="639" t="s">
        <v>3671</v>
      </c>
      <c r="E512" s="35" t="s">
        <v>3508</v>
      </c>
      <c r="F512" s="34"/>
      <c r="G512" s="134">
        <v>44256</v>
      </c>
      <c r="H512" s="135">
        <v>44270</v>
      </c>
      <c r="I512" s="141" t="s">
        <v>0</v>
      </c>
      <c r="J512" s="78"/>
      <c r="K512" s="144"/>
      <c r="L512" s="119"/>
      <c r="M512" s="395">
        <v>44270</v>
      </c>
      <c r="N512" s="158">
        <f t="shared" si="255"/>
        <v>11</v>
      </c>
      <c r="O512" s="321" t="s">
        <v>0</v>
      </c>
      <c r="P512" s="315"/>
      <c r="Q512" s="315"/>
      <c r="R512" s="315"/>
      <c r="S512" s="315"/>
      <c r="T512" s="315"/>
      <c r="U512" s="316"/>
      <c r="V512" s="167">
        <v>0.25</v>
      </c>
      <c r="W512" s="313">
        <v>0.25</v>
      </c>
      <c r="X512" s="313"/>
      <c r="Y512" s="160">
        <f t="shared" si="241"/>
        <v>0.5</v>
      </c>
      <c r="Z512" s="159">
        <f t="shared" si="256"/>
        <v>7.5</v>
      </c>
      <c r="AA512" s="327"/>
      <c r="AB512" s="400">
        <f t="shared" si="265"/>
        <v>-30</v>
      </c>
      <c r="AC512" s="371"/>
      <c r="AD512" s="226" t="str">
        <f t="shared" si="242"/>
        <v/>
      </c>
      <c r="AE512" s="368">
        <f t="shared" si="257"/>
        <v>-22.5</v>
      </c>
      <c r="AF512" s="339"/>
      <c r="AG512" s="338"/>
      <c r="AH512" s="336"/>
      <c r="AI512" s="161">
        <f t="shared" si="258"/>
        <v>0</v>
      </c>
      <c r="AJ512" s="162">
        <f t="shared" si="243"/>
        <v>7.5</v>
      </c>
      <c r="AK512" s="163">
        <f t="shared" si="259"/>
        <v>7.5</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f t="shared" si="244"/>
        <v>11</v>
      </c>
      <c r="AX512" s="165" t="str">
        <f t="shared" si="245"/>
        <v/>
      </c>
      <c r="AY512" s="193">
        <f t="shared" si="246"/>
        <v>11</v>
      </c>
      <c r="AZ512" s="183" t="str">
        <f t="shared" si="247"/>
        <v/>
      </c>
      <c r="BA512" s="173">
        <f t="shared" si="248"/>
        <v>0.25</v>
      </c>
      <c r="BB512" s="174" t="str">
        <f t="shared" si="249"/>
        <v/>
      </c>
      <c r="BC512" s="186">
        <f t="shared" si="272"/>
        <v>0.25</v>
      </c>
      <c r="BD512" s="174" t="str">
        <f t="shared" si="250"/>
        <v/>
      </c>
      <c r="BE512" s="201">
        <f t="shared" si="251"/>
        <v>0.25</v>
      </c>
      <c r="BF512" s="174" t="str">
        <f t="shared" si="252"/>
        <v/>
      </c>
      <c r="BG512" s="186">
        <f t="shared" si="253"/>
        <v>0.25</v>
      </c>
      <c r="BH512" s="175" t="str">
        <f t="shared" si="254"/>
        <v/>
      </c>
      <c r="BI512" s="632"/>
      <c r="BQ512" s="57" t="s">
        <v>2542</v>
      </c>
    </row>
    <row r="513" spans="1:69" ht="22.5" customHeight="1" x14ac:dyDescent="0.3">
      <c r="A513" s="219"/>
      <c r="B513" s="220"/>
      <c r="C513" s="213">
        <v>502</v>
      </c>
      <c r="D513" s="639" t="s">
        <v>3672</v>
      </c>
      <c r="E513" s="33" t="s">
        <v>3508</v>
      </c>
      <c r="F513" s="34"/>
      <c r="G513" s="134">
        <v>44256</v>
      </c>
      <c r="H513" s="135">
        <v>44270</v>
      </c>
      <c r="I513" s="141" t="s">
        <v>0</v>
      </c>
      <c r="J513" s="78"/>
      <c r="K513" s="144"/>
      <c r="L513" s="119"/>
      <c r="M513" s="395">
        <v>44270</v>
      </c>
      <c r="N513" s="158">
        <f t="shared" si="255"/>
        <v>11</v>
      </c>
      <c r="O513" s="315"/>
      <c r="P513" s="315"/>
      <c r="Q513" s="315"/>
      <c r="R513" s="315" t="s">
        <v>0</v>
      </c>
      <c r="S513" s="315"/>
      <c r="T513" s="316"/>
      <c r="U513" s="317"/>
      <c r="V513" s="167">
        <v>0.25</v>
      </c>
      <c r="W513" s="313"/>
      <c r="X513" s="313"/>
      <c r="Y513" s="160">
        <f t="shared" si="241"/>
        <v>0.25</v>
      </c>
      <c r="Z513" s="159">
        <f t="shared" si="256"/>
        <v>2.5</v>
      </c>
      <c r="AA513" s="326"/>
      <c r="AB513" s="400">
        <f t="shared" si="265"/>
        <v>-30</v>
      </c>
      <c r="AC513" s="370"/>
      <c r="AD513" s="226" t="str">
        <f t="shared" si="242"/>
        <v/>
      </c>
      <c r="AE513" s="368">
        <f t="shared" si="257"/>
        <v>-27.5</v>
      </c>
      <c r="AF513" s="331"/>
      <c r="AG513" s="333"/>
      <c r="AH513" s="334"/>
      <c r="AI513" s="161">
        <f t="shared" si="258"/>
        <v>0</v>
      </c>
      <c r="AJ513" s="162">
        <f t="shared" si="243"/>
        <v>2.5</v>
      </c>
      <c r="AK513" s="163">
        <f t="shared" si="259"/>
        <v>2.5</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f t="shared" si="244"/>
        <v>11</v>
      </c>
      <c r="AX513" s="165" t="str">
        <f t="shared" si="245"/>
        <v/>
      </c>
      <c r="AY513" s="193">
        <f t="shared" si="246"/>
        <v>11</v>
      </c>
      <c r="AZ513" s="183" t="str">
        <f t="shared" si="247"/>
        <v/>
      </c>
      <c r="BA513" s="173">
        <f t="shared" si="248"/>
        <v>0.25</v>
      </c>
      <c r="BB513" s="174" t="str">
        <f t="shared" si="249"/>
        <v/>
      </c>
      <c r="BC513" s="186">
        <f t="shared" si="272"/>
        <v>0.25</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678" t="s">
        <v>3673</v>
      </c>
      <c r="E514" s="33" t="s">
        <v>3508</v>
      </c>
      <c r="F514" s="34"/>
      <c r="G514" s="134">
        <v>44256</v>
      </c>
      <c r="H514" s="135">
        <v>44270</v>
      </c>
      <c r="I514" s="141" t="s">
        <v>0</v>
      </c>
      <c r="J514" s="25"/>
      <c r="K514" s="145"/>
      <c r="L514" s="28"/>
      <c r="M514" s="395">
        <v>44270</v>
      </c>
      <c r="N514" s="158">
        <f t="shared" si="255"/>
        <v>11</v>
      </c>
      <c r="O514" s="315" t="s">
        <v>0</v>
      </c>
      <c r="P514" s="315"/>
      <c r="Q514" s="315"/>
      <c r="R514" s="315"/>
      <c r="S514" s="315"/>
      <c r="T514" s="316"/>
      <c r="U514" s="317"/>
      <c r="V514" s="167">
        <v>0.25</v>
      </c>
      <c r="W514" s="313">
        <v>0.25</v>
      </c>
      <c r="X514" s="313"/>
      <c r="Y514" s="160">
        <f t="shared" si="241"/>
        <v>0.5</v>
      </c>
      <c r="Z514" s="159">
        <f t="shared" si="256"/>
        <v>7.5</v>
      </c>
      <c r="AA514" s="326"/>
      <c r="AB514" s="400">
        <f t="shared" si="265"/>
        <v>-30</v>
      </c>
      <c r="AC514" s="370"/>
      <c r="AD514" s="226" t="str">
        <f t="shared" si="242"/>
        <v/>
      </c>
      <c r="AE514" s="368">
        <f t="shared" si="257"/>
        <v>-22.5</v>
      </c>
      <c r="AF514" s="331"/>
      <c r="AG514" s="333"/>
      <c r="AH514" s="334"/>
      <c r="AI514" s="161">
        <f t="shared" si="258"/>
        <v>0</v>
      </c>
      <c r="AJ514" s="162">
        <f t="shared" si="243"/>
        <v>7.5</v>
      </c>
      <c r="AK514" s="163">
        <f t="shared" si="259"/>
        <v>7.5</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f t="shared" si="244"/>
        <v>11</v>
      </c>
      <c r="AX514" s="165" t="str">
        <f t="shared" si="245"/>
        <v/>
      </c>
      <c r="AY514" s="193">
        <f t="shared" si="246"/>
        <v>11</v>
      </c>
      <c r="AZ514" s="183" t="str">
        <f t="shared" si="247"/>
        <v/>
      </c>
      <c r="BA514" s="173">
        <f t="shared" si="248"/>
        <v>0.25</v>
      </c>
      <c r="BB514" s="174" t="str">
        <f t="shared" si="249"/>
        <v/>
      </c>
      <c r="BC514" s="186">
        <f t="shared" si="272"/>
        <v>0.25</v>
      </c>
      <c r="BD514" s="174" t="str">
        <f t="shared" si="250"/>
        <v/>
      </c>
      <c r="BE514" s="201">
        <f t="shared" si="251"/>
        <v>0.25</v>
      </c>
      <c r="BF514" s="174" t="str">
        <f t="shared" si="252"/>
        <v/>
      </c>
      <c r="BG514" s="186">
        <f t="shared" si="253"/>
        <v>0.25</v>
      </c>
      <c r="BH514" s="175" t="str">
        <f t="shared" si="254"/>
        <v/>
      </c>
      <c r="BI514" s="632"/>
      <c r="BQ514" s="57" t="s">
        <v>2544</v>
      </c>
    </row>
    <row r="515" spans="1:69" ht="37.5" x14ac:dyDescent="0.3">
      <c r="A515" s="219"/>
      <c r="B515" s="220"/>
      <c r="C515" s="213">
        <v>504</v>
      </c>
      <c r="D515" s="678" t="s">
        <v>3674</v>
      </c>
      <c r="E515" s="33" t="s">
        <v>3508</v>
      </c>
      <c r="F515" s="34"/>
      <c r="G515" s="134">
        <v>44256</v>
      </c>
      <c r="H515" s="135">
        <v>44270</v>
      </c>
      <c r="I515" s="141" t="s">
        <v>0</v>
      </c>
      <c r="J515" s="25"/>
      <c r="K515" s="145"/>
      <c r="L515" s="28"/>
      <c r="M515" s="395">
        <v>44270</v>
      </c>
      <c r="N515" s="158">
        <f t="shared" si="255"/>
        <v>11</v>
      </c>
      <c r="O515" s="315" t="s">
        <v>0</v>
      </c>
      <c r="P515" s="315"/>
      <c r="Q515" s="315"/>
      <c r="R515" s="315"/>
      <c r="S515" s="315"/>
      <c r="T515" s="316"/>
      <c r="U515" s="317"/>
      <c r="V515" s="167">
        <v>0.25</v>
      </c>
      <c r="W515" s="313">
        <v>0.25</v>
      </c>
      <c r="X515" s="313"/>
      <c r="Y515" s="160">
        <f t="shared" si="241"/>
        <v>0.5</v>
      </c>
      <c r="Z515" s="159">
        <f t="shared" si="256"/>
        <v>7.5</v>
      </c>
      <c r="AA515" s="326"/>
      <c r="AB515" s="400">
        <f t="shared" si="265"/>
        <v>-30</v>
      </c>
      <c r="AC515" s="370"/>
      <c r="AD515" s="226" t="str">
        <f t="shared" si="242"/>
        <v/>
      </c>
      <c r="AE515" s="368">
        <f t="shared" si="257"/>
        <v>-22.5</v>
      </c>
      <c r="AF515" s="331"/>
      <c r="AG515" s="333"/>
      <c r="AH515" s="334"/>
      <c r="AI515" s="161">
        <f t="shared" si="258"/>
        <v>0</v>
      </c>
      <c r="AJ515" s="162">
        <f t="shared" si="243"/>
        <v>7.5</v>
      </c>
      <c r="AK515" s="163">
        <f t="shared" si="259"/>
        <v>7.5</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f t="shared" si="244"/>
        <v>11</v>
      </c>
      <c r="AX515" s="165" t="str">
        <f t="shared" si="245"/>
        <v/>
      </c>
      <c r="AY515" s="193">
        <f t="shared" si="246"/>
        <v>11</v>
      </c>
      <c r="AZ515" s="183" t="str">
        <f t="shared" si="247"/>
        <v/>
      </c>
      <c r="BA515" s="173">
        <f t="shared" si="248"/>
        <v>0.25</v>
      </c>
      <c r="BB515" s="174" t="str">
        <f t="shared" si="249"/>
        <v/>
      </c>
      <c r="BC515" s="186">
        <f t="shared" si="272"/>
        <v>0.25</v>
      </c>
      <c r="BD515" s="174" t="str">
        <f t="shared" si="250"/>
        <v/>
      </c>
      <c r="BE515" s="201">
        <f t="shared" si="251"/>
        <v>0.25</v>
      </c>
      <c r="BF515" s="174" t="str">
        <f t="shared" si="252"/>
        <v/>
      </c>
      <c r="BG515" s="186">
        <f t="shared" si="253"/>
        <v>0.25</v>
      </c>
      <c r="BH515" s="175" t="str">
        <f t="shared" si="254"/>
        <v/>
      </c>
      <c r="BI515" s="632"/>
      <c r="BQ515" s="57" t="s">
        <v>2545</v>
      </c>
    </row>
    <row r="516" spans="1:69" ht="63.75" customHeight="1" x14ac:dyDescent="0.3">
      <c r="A516" s="221"/>
      <c r="B516" s="222"/>
      <c r="C516" s="214">
        <v>505</v>
      </c>
      <c r="D516" s="643" t="s">
        <v>3665</v>
      </c>
      <c r="E516" s="16" t="s">
        <v>3505</v>
      </c>
      <c r="F516" s="17"/>
      <c r="G516" s="134">
        <v>44256</v>
      </c>
      <c r="H516" s="135">
        <v>44270</v>
      </c>
      <c r="I516" s="141" t="s">
        <v>0</v>
      </c>
      <c r="J516" s="25"/>
      <c r="K516" s="145"/>
      <c r="L516" s="28"/>
      <c r="M516" s="395">
        <v>44270</v>
      </c>
      <c r="N516" s="158">
        <f t="shared" si="255"/>
        <v>11</v>
      </c>
      <c r="O516" s="27"/>
      <c r="P516" s="27"/>
      <c r="Q516" s="27"/>
      <c r="R516" s="27" t="s">
        <v>0</v>
      </c>
      <c r="S516" s="27"/>
      <c r="T516" s="28"/>
      <c r="U516" s="29"/>
      <c r="V516" s="167">
        <v>0.25</v>
      </c>
      <c r="W516" s="313"/>
      <c r="X516" s="313"/>
      <c r="Y516" s="160">
        <f t="shared" si="241"/>
        <v>0.25</v>
      </c>
      <c r="Z516" s="159">
        <f t="shared" si="256"/>
        <v>2.5</v>
      </c>
      <c r="AA516" s="327"/>
      <c r="AB516" s="400">
        <f t="shared" si="265"/>
        <v>-30</v>
      </c>
      <c r="AC516" s="371"/>
      <c r="AD516" s="226" t="str">
        <f t="shared" si="242"/>
        <v/>
      </c>
      <c r="AE516" s="368">
        <f t="shared" si="257"/>
        <v>-27.5</v>
      </c>
      <c r="AF516" s="339"/>
      <c r="AG516" s="338"/>
      <c r="AH516" s="336"/>
      <c r="AI516" s="161">
        <f t="shared" si="258"/>
        <v>0</v>
      </c>
      <c r="AJ516" s="162">
        <f t="shared" si="243"/>
        <v>2.5</v>
      </c>
      <c r="AK516" s="163">
        <f t="shared" si="259"/>
        <v>2.5</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f t="shared" si="244"/>
        <v>11</v>
      </c>
      <c r="AX516" s="165" t="str">
        <f t="shared" si="245"/>
        <v/>
      </c>
      <c r="AY516" s="193">
        <f t="shared" si="246"/>
        <v>11</v>
      </c>
      <c r="AZ516" s="183" t="str">
        <f t="shared" si="247"/>
        <v/>
      </c>
      <c r="BA516" s="173">
        <f t="shared" si="248"/>
        <v>0.25</v>
      </c>
      <c r="BB516" s="174" t="str">
        <f t="shared" si="249"/>
        <v/>
      </c>
      <c r="BC516" s="186">
        <f t="shared" si="272"/>
        <v>0.25</v>
      </c>
      <c r="BD516" s="174" t="str">
        <f t="shared" si="250"/>
        <v/>
      </c>
      <c r="BE516" s="201" t="str">
        <f t="shared" si="251"/>
        <v/>
      </c>
      <c r="BF516" s="174" t="str">
        <f t="shared" si="252"/>
        <v/>
      </c>
      <c r="BG516" s="186" t="str">
        <f t="shared" si="253"/>
        <v/>
      </c>
      <c r="BH516" s="175" t="str">
        <f t="shared" si="254"/>
        <v/>
      </c>
      <c r="BI516" s="632"/>
      <c r="BQ516" s="57" t="s">
        <v>2546</v>
      </c>
    </row>
    <row r="517" spans="1:69" ht="37.5" x14ac:dyDescent="0.3">
      <c r="A517" s="221"/>
      <c r="B517" s="222"/>
      <c r="C517" s="213">
        <v>506</v>
      </c>
      <c r="D517" s="643" t="s">
        <v>3666</v>
      </c>
      <c r="E517" s="16" t="s">
        <v>3505</v>
      </c>
      <c r="F517" s="17"/>
      <c r="G517" s="134">
        <v>44256</v>
      </c>
      <c r="H517" s="135">
        <v>44270</v>
      </c>
      <c r="I517" s="141" t="s">
        <v>0</v>
      </c>
      <c r="J517" s="25"/>
      <c r="K517" s="145"/>
      <c r="L517" s="28"/>
      <c r="M517" s="395">
        <v>44270</v>
      </c>
      <c r="N517" s="158">
        <f t="shared" si="255"/>
        <v>11</v>
      </c>
      <c r="O517" s="27"/>
      <c r="P517" s="27"/>
      <c r="Q517" s="27"/>
      <c r="R517" s="27" t="s">
        <v>0</v>
      </c>
      <c r="S517" s="27"/>
      <c r="T517" s="28"/>
      <c r="U517" s="29"/>
      <c r="V517" s="167">
        <v>0.25</v>
      </c>
      <c r="W517" s="318"/>
      <c r="X517" s="319"/>
      <c r="Y517" s="160">
        <f t="shared" si="241"/>
        <v>0.25</v>
      </c>
      <c r="Z517" s="159">
        <f t="shared" si="256"/>
        <v>2.5</v>
      </c>
      <c r="AA517" s="327"/>
      <c r="AB517" s="400">
        <f t="shared" si="265"/>
        <v>-30</v>
      </c>
      <c r="AC517" s="371"/>
      <c r="AD517" s="226" t="str">
        <f t="shared" si="242"/>
        <v/>
      </c>
      <c r="AE517" s="368">
        <f t="shared" si="257"/>
        <v>-27.5</v>
      </c>
      <c r="AF517" s="339"/>
      <c r="AG517" s="338"/>
      <c r="AH517" s="336"/>
      <c r="AI517" s="161">
        <f t="shared" si="258"/>
        <v>0</v>
      </c>
      <c r="AJ517" s="162">
        <f t="shared" si="243"/>
        <v>2.5</v>
      </c>
      <c r="AK517" s="163">
        <f t="shared" si="259"/>
        <v>2.5</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f t="shared" si="244"/>
        <v>11</v>
      </c>
      <c r="AX517" s="165" t="str">
        <f t="shared" si="245"/>
        <v/>
      </c>
      <c r="AY517" s="193">
        <f t="shared" si="246"/>
        <v>11</v>
      </c>
      <c r="AZ517" s="183" t="str">
        <f t="shared" si="247"/>
        <v/>
      </c>
      <c r="BA517" s="173">
        <f t="shared" si="248"/>
        <v>0.25</v>
      </c>
      <c r="BB517" s="174" t="str">
        <f t="shared" si="249"/>
        <v/>
      </c>
      <c r="BC517" s="186">
        <f t="shared" si="272"/>
        <v>0.25</v>
      </c>
      <c r="BD517" s="174" t="str">
        <f t="shared" si="250"/>
        <v/>
      </c>
      <c r="BE517" s="201" t="str">
        <f t="shared" si="251"/>
        <v/>
      </c>
      <c r="BF517" s="174" t="str">
        <f t="shared" si="252"/>
        <v/>
      </c>
      <c r="BG517" s="186" t="str">
        <f t="shared" si="253"/>
        <v/>
      </c>
      <c r="BH517" s="175" t="str">
        <f t="shared" si="254"/>
        <v/>
      </c>
      <c r="BI517" s="632"/>
      <c r="BQ517" s="57" t="s">
        <v>2547</v>
      </c>
    </row>
    <row r="518" spans="1:69" ht="37.5" x14ac:dyDescent="0.3">
      <c r="A518" s="221"/>
      <c r="B518" s="222"/>
      <c r="C518" s="214">
        <v>507</v>
      </c>
      <c r="D518" s="643" t="s">
        <v>3667</v>
      </c>
      <c r="E518" s="16" t="s">
        <v>3505</v>
      </c>
      <c r="F518" s="17"/>
      <c r="G518" s="134">
        <v>44256</v>
      </c>
      <c r="H518" s="135">
        <v>44270</v>
      </c>
      <c r="I518" s="141" t="s">
        <v>0</v>
      </c>
      <c r="J518" s="25"/>
      <c r="K518" s="145"/>
      <c r="L518" s="28"/>
      <c r="M518" s="395">
        <v>44270</v>
      </c>
      <c r="N518" s="158">
        <f t="shared" si="255"/>
        <v>11</v>
      </c>
      <c r="O518" s="27"/>
      <c r="P518" s="27"/>
      <c r="Q518" s="27"/>
      <c r="R518" s="27" t="s">
        <v>0</v>
      </c>
      <c r="S518" s="27"/>
      <c r="T518" s="28"/>
      <c r="U518" s="29"/>
      <c r="V518" s="167">
        <v>0.25</v>
      </c>
      <c r="W518" s="318"/>
      <c r="X518" s="319"/>
      <c r="Y518" s="160">
        <f t="shared" si="241"/>
        <v>0.25</v>
      </c>
      <c r="Z518" s="159">
        <f t="shared" si="256"/>
        <v>2.5</v>
      </c>
      <c r="AA518" s="327"/>
      <c r="AB518" s="400">
        <f t="shared" si="265"/>
        <v>-30</v>
      </c>
      <c r="AC518" s="371"/>
      <c r="AD518" s="226" t="str">
        <f t="shared" si="242"/>
        <v/>
      </c>
      <c r="AE518" s="368">
        <f t="shared" si="257"/>
        <v>-27.5</v>
      </c>
      <c r="AF518" s="339"/>
      <c r="AG518" s="338"/>
      <c r="AH518" s="336"/>
      <c r="AI518" s="161">
        <f t="shared" si="258"/>
        <v>0</v>
      </c>
      <c r="AJ518" s="162">
        <f t="shared" si="243"/>
        <v>2.5</v>
      </c>
      <c r="AK518" s="163">
        <f t="shared" si="259"/>
        <v>2.5</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f t="shared" si="244"/>
        <v>11</v>
      </c>
      <c r="AX518" s="165" t="str">
        <f t="shared" si="245"/>
        <v/>
      </c>
      <c r="AY518" s="193">
        <f t="shared" si="246"/>
        <v>11</v>
      </c>
      <c r="AZ518" s="183" t="str">
        <f t="shared" si="247"/>
        <v/>
      </c>
      <c r="BA518" s="173">
        <f t="shared" si="248"/>
        <v>0.25</v>
      </c>
      <c r="BB518" s="174" t="str">
        <f t="shared" si="249"/>
        <v/>
      </c>
      <c r="BC518" s="186">
        <f t="shared" si="272"/>
        <v>0.25</v>
      </c>
      <c r="BD518" s="174" t="str">
        <f t="shared" si="250"/>
        <v/>
      </c>
      <c r="BE518" s="201" t="str">
        <f t="shared" si="251"/>
        <v/>
      </c>
      <c r="BF518" s="174" t="str">
        <f t="shared" si="252"/>
        <v/>
      </c>
      <c r="BG518" s="186" t="str">
        <f t="shared" si="253"/>
        <v/>
      </c>
      <c r="BH518" s="175" t="str">
        <f t="shared" si="254"/>
        <v/>
      </c>
      <c r="BI518" s="632"/>
      <c r="BQ518" s="57" t="s">
        <v>2548</v>
      </c>
    </row>
    <row r="519" spans="1:69" ht="37.5" x14ac:dyDescent="0.3">
      <c r="A519" s="221"/>
      <c r="B519" s="222"/>
      <c r="C519" s="214">
        <v>508</v>
      </c>
      <c r="D519" s="643" t="s">
        <v>3668</v>
      </c>
      <c r="E519" s="16" t="s">
        <v>3505</v>
      </c>
      <c r="F519" s="17"/>
      <c r="G519" s="134">
        <v>44256</v>
      </c>
      <c r="H519" s="135">
        <v>44270</v>
      </c>
      <c r="I519" s="141" t="s">
        <v>0</v>
      </c>
      <c r="J519" s="25"/>
      <c r="K519" s="145"/>
      <c r="L519" s="28"/>
      <c r="M519" s="395">
        <v>44270</v>
      </c>
      <c r="N519" s="158">
        <f t="shared" si="255"/>
        <v>11</v>
      </c>
      <c r="O519" s="27"/>
      <c r="P519" s="27"/>
      <c r="Q519" s="27"/>
      <c r="R519" s="27" t="s">
        <v>0</v>
      </c>
      <c r="S519" s="27"/>
      <c r="T519" s="28"/>
      <c r="U519" s="29"/>
      <c r="V519" s="167">
        <v>0.25</v>
      </c>
      <c r="W519" s="318"/>
      <c r="X519" s="319"/>
      <c r="Y519" s="160">
        <f t="shared" si="241"/>
        <v>0.25</v>
      </c>
      <c r="Z519" s="159">
        <f t="shared" si="256"/>
        <v>2.5</v>
      </c>
      <c r="AA519" s="327"/>
      <c r="AB519" s="400">
        <f t="shared" si="265"/>
        <v>-30</v>
      </c>
      <c r="AC519" s="371"/>
      <c r="AD519" s="226" t="str">
        <f t="shared" si="242"/>
        <v/>
      </c>
      <c r="AE519" s="368">
        <f t="shared" si="257"/>
        <v>-27.5</v>
      </c>
      <c r="AF519" s="339"/>
      <c r="AG519" s="338"/>
      <c r="AH519" s="336"/>
      <c r="AI519" s="161">
        <f t="shared" si="258"/>
        <v>0</v>
      </c>
      <c r="AJ519" s="162">
        <f t="shared" si="243"/>
        <v>2.5</v>
      </c>
      <c r="AK519" s="163">
        <f t="shared" si="259"/>
        <v>2.5</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f t="shared" si="244"/>
        <v>11</v>
      </c>
      <c r="AX519" s="165" t="str">
        <f t="shared" si="245"/>
        <v/>
      </c>
      <c r="AY519" s="193">
        <f t="shared" si="246"/>
        <v>11</v>
      </c>
      <c r="AZ519" s="183" t="str">
        <f t="shared" si="247"/>
        <v/>
      </c>
      <c r="BA519" s="173">
        <f t="shared" si="248"/>
        <v>0.25</v>
      </c>
      <c r="BB519" s="174" t="str">
        <f t="shared" si="249"/>
        <v/>
      </c>
      <c r="BC519" s="186">
        <f t="shared" si="272"/>
        <v>0.25</v>
      </c>
      <c r="BD519" s="174" t="str">
        <f t="shared" si="250"/>
        <v/>
      </c>
      <c r="BE519" s="201" t="str">
        <f t="shared" si="251"/>
        <v/>
      </c>
      <c r="BF519" s="174" t="str">
        <f t="shared" si="252"/>
        <v/>
      </c>
      <c r="BG519" s="186" t="str">
        <f t="shared" si="253"/>
        <v/>
      </c>
      <c r="BH519" s="175" t="str">
        <f t="shared" si="254"/>
        <v/>
      </c>
      <c r="BI519" s="632"/>
      <c r="BQ519" s="57" t="s">
        <v>2549</v>
      </c>
    </row>
    <row r="520" spans="1:69" ht="37.5" x14ac:dyDescent="0.3">
      <c r="A520" s="221"/>
      <c r="B520" s="222"/>
      <c r="C520" s="213">
        <v>509</v>
      </c>
      <c r="D520" s="673" t="s">
        <v>3669</v>
      </c>
      <c r="E520" s="16" t="s">
        <v>3505</v>
      </c>
      <c r="F520" s="17"/>
      <c r="G520" s="134">
        <v>44256</v>
      </c>
      <c r="H520" s="135">
        <v>44270</v>
      </c>
      <c r="I520" s="141" t="s">
        <v>0</v>
      </c>
      <c r="J520" s="25"/>
      <c r="K520" s="145"/>
      <c r="L520" s="28"/>
      <c r="M520" s="395">
        <v>44270</v>
      </c>
      <c r="N520" s="158">
        <f t="shared" si="255"/>
        <v>11</v>
      </c>
      <c r="O520" s="27"/>
      <c r="P520" s="27"/>
      <c r="Q520" s="27"/>
      <c r="R520" s="27" t="s">
        <v>0</v>
      </c>
      <c r="S520" s="27"/>
      <c r="T520" s="28"/>
      <c r="U520" s="29"/>
      <c r="V520" s="167">
        <v>0.25</v>
      </c>
      <c r="W520" s="318"/>
      <c r="X520" s="319"/>
      <c r="Y520" s="160">
        <f t="shared" si="241"/>
        <v>0.25</v>
      </c>
      <c r="Z520" s="159">
        <f t="shared" si="256"/>
        <v>2.5</v>
      </c>
      <c r="AA520" s="327"/>
      <c r="AB520" s="400">
        <f t="shared" si="265"/>
        <v>-30</v>
      </c>
      <c r="AC520" s="371"/>
      <c r="AD520" s="226" t="str">
        <f t="shared" si="242"/>
        <v/>
      </c>
      <c r="AE520" s="368">
        <f t="shared" si="257"/>
        <v>-27.5</v>
      </c>
      <c r="AF520" s="339"/>
      <c r="AG520" s="338"/>
      <c r="AH520" s="336"/>
      <c r="AI520" s="161">
        <f t="shared" si="258"/>
        <v>0</v>
      </c>
      <c r="AJ520" s="162">
        <f t="shared" si="243"/>
        <v>2.5</v>
      </c>
      <c r="AK520" s="163">
        <f t="shared" si="259"/>
        <v>2.5</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f t="shared" si="244"/>
        <v>11</v>
      </c>
      <c r="AX520" s="165" t="str">
        <f t="shared" si="245"/>
        <v/>
      </c>
      <c r="AY520" s="193">
        <f t="shared" si="246"/>
        <v>11</v>
      </c>
      <c r="AZ520" s="183" t="str">
        <f t="shared" si="247"/>
        <v/>
      </c>
      <c r="BA520" s="173">
        <f t="shared" si="248"/>
        <v>0.25</v>
      </c>
      <c r="BB520" s="174" t="str">
        <f t="shared" si="249"/>
        <v/>
      </c>
      <c r="BC520" s="186">
        <f t="shared" si="272"/>
        <v>0.25</v>
      </c>
      <c r="BD520" s="174" t="str">
        <f t="shared" si="250"/>
        <v/>
      </c>
      <c r="BE520" s="201" t="str">
        <f t="shared" si="251"/>
        <v/>
      </c>
      <c r="BF520" s="174" t="str">
        <f t="shared" si="252"/>
        <v/>
      </c>
      <c r="BG520" s="186" t="str">
        <f t="shared" si="253"/>
        <v/>
      </c>
      <c r="BH520" s="175" t="str">
        <f t="shared" si="254"/>
        <v/>
      </c>
      <c r="BI520" s="632"/>
      <c r="BQ520" s="57" t="s">
        <v>2550</v>
      </c>
    </row>
    <row r="521" spans="1:69" ht="37.5" x14ac:dyDescent="0.3">
      <c r="A521" s="221"/>
      <c r="B521" s="222"/>
      <c r="C521" s="214">
        <v>510</v>
      </c>
      <c r="D521" s="643" t="s">
        <v>3670</v>
      </c>
      <c r="E521" s="16" t="s">
        <v>3505</v>
      </c>
      <c r="F521" s="17"/>
      <c r="G521" s="134">
        <v>44256</v>
      </c>
      <c r="H521" s="135">
        <v>44270</v>
      </c>
      <c r="I521" s="141" t="s">
        <v>0</v>
      </c>
      <c r="J521" s="80"/>
      <c r="K521" s="147"/>
      <c r="L521" s="30"/>
      <c r="M521" s="395">
        <v>44270</v>
      </c>
      <c r="N521" s="158">
        <f t="shared" si="255"/>
        <v>11</v>
      </c>
      <c r="O521" s="27"/>
      <c r="P521" s="27"/>
      <c r="Q521" s="27"/>
      <c r="R521" s="27" t="s">
        <v>0</v>
      </c>
      <c r="S521" s="27"/>
      <c r="T521" s="28"/>
      <c r="U521" s="29"/>
      <c r="V521" s="167">
        <v>0.25</v>
      </c>
      <c r="W521" s="318"/>
      <c r="X521" s="319"/>
      <c r="Y521" s="160">
        <f t="shared" si="241"/>
        <v>0.25</v>
      </c>
      <c r="Z521" s="159">
        <f t="shared" si="256"/>
        <v>2.5</v>
      </c>
      <c r="AA521" s="327"/>
      <c r="AB521" s="400">
        <f t="shared" si="265"/>
        <v>-30</v>
      </c>
      <c r="AC521" s="371"/>
      <c r="AD521" s="226" t="str">
        <f t="shared" si="242"/>
        <v/>
      </c>
      <c r="AE521" s="368">
        <f t="shared" si="257"/>
        <v>-27.5</v>
      </c>
      <c r="AF521" s="339"/>
      <c r="AG521" s="338"/>
      <c r="AH521" s="336"/>
      <c r="AI521" s="161">
        <f t="shared" si="258"/>
        <v>0</v>
      </c>
      <c r="AJ521" s="162">
        <f t="shared" si="243"/>
        <v>2.5</v>
      </c>
      <c r="AK521" s="163">
        <f t="shared" si="259"/>
        <v>2.5</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f t="shared" si="244"/>
        <v>11</v>
      </c>
      <c r="AX521" s="165" t="str">
        <f t="shared" si="245"/>
        <v/>
      </c>
      <c r="AY521" s="193">
        <f t="shared" si="246"/>
        <v>11</v>
      </c>
      <c r="AZ521" s="183" t="str">
        <f t="shared" si="247"/>
        <v/>
      </c>
      <c r="BA521" s="173">
        <f t="shared" si="248"/>
        <v>0.25</v>
      </c>
      <c r="BB521" s="174" t="str">
        <f t="shared" si="249"/>
        <v/>
      </c>
      <c r="BC521" s="186">
        <f t="shared" si="272"/>
        <v>0.25</v>
      </c>
      <c r="BD521" s="174" t="str">
        <f t="shared" si="250"/>
        <v/>
      </c>
      <c r="BE521" s="201" t="str">
        <f t="shared" si="251"/>
        <v/>
      </c>
      <c r="BF521" s="174" t="str">
        <f t="shared" si="252"/>
        <v/>
      </c>
      <c r="BG521" s="186" t="str">
        <f t="shared" si="253"/>
        <v/>
      </c>
      <c r="BH521" s="175" t="str">
        <f t="shared" si="254"/>
        <v/>
      </c>
      <c r="BI521" s="632"/>
      <c r="BQ521" s="57" t="s">
        <v>2551</v>
      </c>
    </row>
    <row r="522" spans="1:69" ht="37.5" x14ac:dyDescent="0.3">
      <c r="A522" s="221"/>
      <c r="B522" s="222"/>
      <c r="C522" s="213">
        <v>511</v>
      </c>
      <c r="D522" s="642" t="s">
        <v>3671</v>
      </c>
      <c r="E522" s="16" t="s">
        <v>3505</v>
      </c>
      <c r="F522" s="17"/>
      <c r="G522" s="134">
        <v>44256</v>
      </c>
      <c r="H522" s="135">
        <v>44270</v>
      </c>
      <c r="I522" s="141" t="s">
        <v>0</v>
      </c>
      <c r="J522" s="25"/>
      <c r="K522" s="145"/>
      <c r="L522" s="28"/>
      <c r="M522" s="395">
        <v>44270</v>
      </c>
      <c r="N522" s="158">
        <f t="shared" si="255"/>
        <v>11</v>
      </c>
      <c r="O522" s="27"/>
      <c r="P522" s="27"/>
      <c r="Q522" s="27"/>
      <c r="R522" s="27" t="s">
        <v>0</v>
      </c>
      <c r="S522" s="27"/>
      <c r="T522" s="28"/>
      <c r="U522" s="29"/>
      <c r="V522" s="167">
        <v>0.25</v>
      </c>
      <c r="W522" s="318"/>
      <c r="X522" s="319"/>
      <c r="Y522" s="160">
        <f t="shared" si="241"/>
        <v>0.25</v>
      </c>
      <c r="Z522" s="159">
        <f t="shared" si="256"/>
        <v>2.5</v>
      </c>
      <c r="AA522" s="327"/>
      <c r="AB522" s="400">
        <f t="shared" si="265"/>
        <v>-30</v>
      </c>
      <c r="AC522" s="371"/>
      <c r="AD522" s="226" t="str">
        <f t="shared" si="242"/>
        <v/>
      </c>
      <c r="AE522" s="368">
        <f t="shared" si="257"/>
        <v>-27.5</v>
      </c>
      <c r="AF522" s="339"/>
      <c r="AG522" s="338"/>
      <c r="AH522" s="336"/>
      <c r="AI522" s="161">
        <f t="shared" si="258"/>
        <v>0</v>
      </c>
      <c r="AJ522" s="162">
        <f t="shared" si="243"/>
        <v>2.5</v>
      </c>
      <c r="AK522" s="163">
        <f t="shared" si="259"/>
        <v>2.5</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f t="shared" si="244"/>
        <v>11</v>
      </c>
      <c r="AX522" s="165" t="str">
        <f t="shared" si="245"/>
        <v/>
      </c>
      <c r="AY522" s="193">
        <f t="shared" si="246"/>
        <v>11</v>
      </c>
      <c r="AZ522" s="183" t="str">
        <f t="shared" si="247"/>
        <v/>
      </c>
      <c r="BA522" s="173">
        <f t="shared" si="248"/>
        <v>0.25</v>
      </c>
      <c r="BB522" s="174" t="str">
        <f t="shared" si="249"/>
        <v/>
      </c>
      <c r="BC522" s="186">
        <f t="shared" si="272"/>
        <v>0.25</v>
      </c>
      <c r="BD522" s="174" t="str">
        <f t="shared" si="250"/>
        <v/>
      </c>
      <c r="BE522" s="201" t="str">
        <f t="shared" si="251"/>
        <v/>
      </c>
      <c r="BF522" s="174" t="str">
        <f t="shared" si="252"/>
        <v/>
      </c>
      <c r="BG522" s="186" t="str">
        <f t="shared" si="253"/>
        <v/>
      </c>
      <c r="BH522" s="175" t="str">
        <f t="shared" si="254"/>
        <v/>
      </c>
      <c r="BI522" s="632"/>
      <c r="BQ522" s="57" t="s">
        <v>2552</v>
      </c>
    </row>
    <row r="523" spans="1:69" ht="21.75" customHeight="1" x14ac:dyDescent="0.3">
      <c r="A523" s="221"/>
      <c r="B523" s="222"/>
      <c r="C523" s="214">
        <v>512</v>
      </c>
      <c r="D523" s="642" t="s">
        <v>3672</v>
      </c>
      <c r="E523" s="16" t="s">
        <v>3505</v>
      </c>
      <c r="F523" s="17"/>
      <c r="G523" s="134">
        <v>44256</v>
      </c>
      <c r="H523" s="135">
        <v>44270</v>
      </c>
      <c r="I523" s="141" t="s">
        <v>0</v>
      </c>
      <c r="J523" s="25"/>
      <c r="K523" s="145"/>
      <c r="L523" s="28"/>
      <c r="M523" s="395">
        <v>44270</v>
      </c>
      <c r="N523" s="158">
        <f t="shared" si="255"/>
        <v>11</v>
      </c>
      <c r="O523" s="27"/>
      <c r="P523" s="27"/>
      <c r="Q523" s="27"/>
      <c r="R523" s="27" t="s">
        <v>0</v>
      </c>
      <c r="S523" s="27"/>
      <c r="T523" s="28"/>
      <c r="U523" s="29"/>
      <c r="V523" s="167">
        <v>0.25</v>
      </c>
      <c r="W523" s="318"/>
      <c r="X523" s="319"/>
      <c r="Y523" s="160">
        <f t="shared" si="241"/>
        <v>0.25</v>
      </c>
      <c r="Z523" s="159">
        <f t="shared" si="256"/>
        <v>2.5</v>
      </c>
      <c r="AA523" s="327"/>
      <c r="AB523" s="400">
        <f t="shared" si="265"/>
        <v>-30</v>
      </c>
      <c r="AC523" s="371"/>
      <c r="AD523" s="226" t="str">
        <f t="shared" si="242"/>
        <v/>
      </c>
      <c r="AE523" s="368">
        <f t="shared" si="257"/>
        <v>-27.5</v>
      </c>
      <c r="AF523" s="339"/>
      <c r="AG523" s="338"/>
      <c r="AH523" s="336"/>
      <c r="AI523" s="161">
        <f t="shared" si="258"/>
        <v>0</v>
      </c>
      <c r="AJ523" s="162">
        <f t="shared" si="243"/>
        <v>2.5</v>
      </c>
      <c r="AK523" s="163">
        <f t="shared" si="259"/>
        <v>2.5</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f t="shared" si="244"/>
        <v>11</v>
      </c>
      <c r="AX523" s="165" t="str">
        <f t="shared" si="245"/>
        <v/>
      </c>
      <c r="AY523" s="193">
        <f t="shared" si="246"/>
        <v>11</v>
      </c>
      <c r="AZ523" s="183" t="str">
        <f t="shared" si="247"/>
        <v/>
      </c>
      <c r="BA523" s="173">
        <f t="shared" si="248"/>
        <v>0.25</v>
      </c>
      <c r="BB523" s="174" t="str">
        <f t="shared" si="249"/>
        <v/>
      </c>
      <c r="BC523" s="186">
        <f t="shared" si="272"/>
        <v>0.25</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679" t="s">
        <v>3673</v>
      </c>
      <c r="E524" s="16" t="s">
        <v>3505</v>
      </c>
      <c r="F524" s="17"/>
      <c r="G524" s="134">
        <v>44256</v>
      </c>
      <c r="H524" s="135">
        <v>44270</v>
      </c>
      <c r="I524" s="141" t="s">
        <v>0</v>
      </c>
      <c r="J524" s="25"/>
      <c r="K524" s="145"/>
      <c r="L524" s="28"/>
      <c r="M524" s="395">
        <v>44270</v>
      </c>
      <c r="N524" s="158">
        <f t="shared" si="255"/>
        <v>11</v>
      </c>
      <c r="O524" s="27"/>
      <c r="P524" s="27"/>
      <c r="Q524" s="27"/>
      <c r="R524" s="27" t="s">
        <v>0</v>
      </c>
      <c r="S524" s="27"/>
      <c r="T524" s="28"/>
      <c r="U524" s="29"/>
      <c r="V524" s="167">
        <v>0.25</v>
      </c>
      <c r="W524" s="318"/>
      <c r="X524" s="319"/>
      <c r="Y524" s="160">
        <f t="shared" ref="Y524:Y587" si="273">V524+W524+X524</f>
        <v>0.25</v>
      </c>
      <c r="Z524" s="159">
        <f t="shared" si="256"/>
        <v>2.5</v>
      </c>
      <c r="AA524" s="327"/>
      <c r="AB524" s="400">
        <f t="shared" si="265"/>
        <v>-30</v>
      </c>
      <c r="AC524" s="371"/>
      <c r="AD524" s="226" t="str">
        <f t="shared" ref="AD524:AD587" si="274">IF(F524="x",(0-((V524*10)+(W524*20))),"")</f>
        <v/>
      </c>
      <c r="AE524" s="368">
        <f t="shared" si="257"/>
        <v>-27.5</v>
      </c>
      <c r="AF524" s="339"/>
      <c r="AG524" s="338"/>
      <c r="AH524" s="336"/>
      <c r="AI524" s="161">
        <f t="shared" si="258"/>
        <v>0</v>
      </c>
      <c r="AJ524" s="162">
        <f t="shared" ref="AJ524:AJ587" si="275">(X524*20)+Z524+AA524+AF524</f>
        <v>2.5</v>
      </c>
      <c r="AK524" s="163">
        <f t="shared" si="259"/>
        <v>2.5</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f t="shared" ref="AW524:AW587" si="276">IF(N524&gt;0,N524,"")</f>
        <v>11</v>
      </c>
      <c r="AX524" s="165" t="str">
        <f t="shared" ref="AX524:AX587" si="277">IF(AND(K524="x",AW524&gt;0),AW524,"")</f>
        <v/>
      </c>
      <c r="AY524" s="193">
        <f t="shared" ref="AY524:AY587" si="278">IF(OR(K524="x",F524="x",AW524&lt;=0),"",AW524)</f>
        <v>11</v>
      </c>
      <c r="AZ524" s="183" t="str">
        <f t="shared" ref="AZ524:AZ587" si="279">IF(AND(F524="x",AW524&gt;0),AW524,"")</f>
        <v/>
      </c>
      <c r="BA524" s="173">
        <f t="shared" ref="BA524:BA587" si="280">IF(V524&gt;0,V524,"")</f>
        <v>0.25</v>
      </c>
      <c r="BB524" s="174" t="str">
        <f t="shared" ref="BB524:BB587" si="281">IF(AND(K524="x",BA524&gt;0),BA524,"")</f>
        <v/>
      </c>
      <c r="BC524" s="186">
        <f t="shared" si="272"/>
        <v>0.25</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37.5" x14ac:dyDescent="0.3">
      <c r="A525" s="221"/>
      <c r="B525" s="222"/>
      <c r="C525" s="213">
        <v>514</v>
      </c>
      <c r="D525" s="679" t="s">
        <v>3674</v>
      </c>
      <c r="E525" s="16" t="s">
        <v>3505</v>
      </c>
      <c r="F525" s="17"/>
      <c r="G525" s="134">
        <v>44256</v>
      </c>
      <c r="H525" s="135">
        <v>44270</v>
      </c>
      <c r="I525" s="141" t="s">
        <v>0</v>
      </c>
      <c r="J525" s="25"/>
      <c r="K525" s="145"/>
      <c r="L525" s="28"/>
      <c r="M525" s="395">
        <v>44270</v>
      </c>
      <c r="N525" s="158">
        <f t="shared" ref="N525:N588" si="287">IF((NETWORKDAYS(G525,M525)&gt;0),(NETWORKDAYS(G525,M525)),"")</f>
        <v>11</v>
      </c>
      <c r="O525" s="27"/>
      <c r="P525" s="27"/>
      <c r="Q525" s="27"/>
      <c r="R525" s="27" t="s">
        <v>0</v>
      </c>
      <c r="S525" s="27"/>
      <c r="T525" s="28"/>
      <c r="U525" s="29"/>
      <c r="V525" s="167">
        <v>0.25</v>
      </c>
      <c r="W525" s="318"/>
      <c r="X525" s="319"/>
      <c r="Y525" s="160">
        <f t="shared" si="273"/>
        <v>0.25</v>
      </c>
      <c r="Z525" s="159">
        <f t="shared" ref="Z525:Z588" si="288">IF((F525="x"),0,((V525*10)+(W525*20)))</f>
        <v>2.5</v>
      </c>
      <c r="AA525" s="327"/>
      <c r="AB525" s="400">
        <f t="shared" si="265"/>
        <v>-30</v>
      </c>
      <c r="AC525" s="371"/>
      <c r="AD525" s="226" t="str">
        <f t="shared" si="274"/>
        <v/>
      </c>
      <c r="AE525" s="368">
        <f t="shared" ref="AE525:AE588" si="289">IF(AND(Z525&gt;0,F525="x"),0,IF(AND(Z525&gt;0,AC525="x"),Z525-60,IF(AND(Z525&gt;0,AB525=-30),Z525+AB525,0)))</f>
        <v>-27.5</v>
      </c>
      <c r="AF525" s="339"/>
      <c r="AG525" s="338"/>
      <c r="AH525" s="336"/>
      <c r="AI525" s="161">
        <f t="shared" ref="AI525:AI588" si="290">IF(AE525&lt;=0,AG525,AE525+AG525)</f>
        <v>0</v>
      </c>
      <c r="AJ525" s="162">
        <f t="shared" si="275"/>
        <v>2.5</v>
      </c>
      <c r="AK525" s="163">
        <f t="shared" ref="AK525:AK588" si="291">AJ525-AH525</f>
        <v>2.5</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f t="shared" si="276"/>
        <v>11</v>
      </c>
      <c r="AX525" s="165" t="str">
        <f t="shared" si="277"/>
        <v/>
      </c>
      <c r="AY525" s="193">
        <f t="shared" si="278"/>
        <v>11</v>
      </c>
      <c r="AZ525" s="183" t="str">
        <f t="shared" si="279"/>
        <v/>
      </c>
      <c r="BA525" s="173">
        <f t="shared" si="280"/>
        <v>0.25</v>
      </c>
      <c r="BB525" s="174" t="str">
        <f t="shared" si="281"/>
        <v/>
      </c>
      <c r="BC525" s="186">
        <f t="shared" si="272"/>
        <v>0.25</v>
      </c>
      <c r="BD525" s="174" t="str">
        <f t="shared" si="282"/>
        <v/>
      </c>
      <c r="BE525" s="201" t="str">
        <f t="shared" si="283"/>
        <v/>
      </c>
      <c r="BF525" s="174" t="str">
        <f t="shared" si="284"/>
        <v/>
      </c>
      <c r="BG525" s="186" t="str">
        <f t="shared" si="285"/>
        <v/>
      </c>
      <c r="BH525" s="175" t="str">
        <f t="shared" si="286"/>
        <v/>
      </c>
      <c r="BI525" s="632"/>
      <c r="BQ525" s="57" t="s">
        <v>2555</v>
      </c>
    </row>
    <row r="526" spans="1:69" ht="63.75" customHeight="1" x14ac:dyDescent="0.3">
      <c r="A526" s="221"/>
      <c r="B526" s="222"/>
      <c r="C526" s="214">
        <v>515</v>
      </c>
      <c r="D526" s="647" t="s">
        <v>3665</v>
      </c>
      <c r="E526" s="16" t="s">
        <v>3541</v>
      </c>
      <c r="F526" s="17"/>
      <c r="G526" s="134">
        <v>44256</v>
      </c>
      <c r="H526" s="135">
        <v>44270</v>
      </c>
      <c r="I526" s="141" t="s">
        <v>0</v>
      </c>
      <c r="J526" s="25"/>
      <c r="K526" s="145"/>
      <c r="L526" s="28"/>
      <c r="M526" s="395">
        <v>44270</v>
      </c>
      <c r="N526" s="158">
        <f t="shared" si="287"/>
        <v>11</v>
      </c>
      <c r="O526" s="27"/>
      <c r="P526" s="27"/>
      <c r="Q526" s="27"/>
      <c r="R526" s="27" t="s">
        <v>0</v>
      </c>
      <c r="S526" s="27"/>
      <c r="T526" s="28"/>
      <c r="U526" s="29"/>
      <c r="V526" s="167">
        <v>0.25</v>
      </c>
      <c r="W526" s="318"/>
      <c r="X526" s="319"/>
      <c r="Y526" s="160">
        <f t="shared" si="273"/>
        <v>0.25</v>
      </c>
      <c r="Z526" s="159">
        <f t="shared" si="288"/>
        <v>2.5</v>
      </c>
      <c r="AA526" s="327"/>
      <c r="AB526" s="400">
        <f t="shared" ref="AB526:AB589" si="297">IF(AND(Z526&gt;=0,F526="x"),0,IF(AND(Z526&gt;0,AC526="x"),0,IF(Z526&gt;0,0-30,0)))</f>
        <v>-30</v>
      </c>
      <c r="AC526" s="371"/>
      <c r="AD526" s="226" t="str">
        <f t="shared" si="274"/>
        <v/>
      </c>
      <c r="AE526" s="368">
        <f t="shared" si="289"/>
        <v>-27.5</v>
      </c>
      <c r="AF526" s="339"/>
      <c r="AG526" s="338"/>
      <c r="AH526" s="336"/>
      <c r="AI526" s="161">
        <f t="shared" si="290"/>
        <v>0</v>
      </c>
      <c r="AJ526" s="162">
        <f t="shared" si="275"/>
        <v>2.5</v>
      </c>
      <c r="AK526" s="163">
        <f t="shared" si="291"/>
        <v>2.5</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f t="shared" si="276"/>
        <v>11</v>
      </c>
      <c r="AX526" s="165" t="str">
        <f t="shared" si="277"/>
        <v/>
      </c>
      <c r="AY526" s="193">
        <f t="shared" si="278"/>
        <v>11</v>
      </c>
      <c r="AZ526" s="183" t="str">
        <f t="shared" si="279"/>
        <v/>
      </c>
      <c r="BA526" s="173">
        <f t="shared" si="280"/>
        <v>0.25</v>
      </c>
      <c r="BB526" s="174" t="str">
        <f t="shared" si="281"/>
        <v/>
      </c>
      <c r="BC526" s="186">
        <f t="shared" si="272"/>
        <v>0.25</v>
      </c>
      <c r="BD526" s="174" t="str">
        <f t="shared" si="282"/>
        <v/>
      </c>
      <c r="BE526" s="201" t="str">
        <f t="shared" si="283"/>
        <v/>
      </c>
      <c r="BF526" s="174" t="str">
        <f t="shared" si="284"/>
        <v/>
      </c>
      <c r="BG526" s="186" t="str">
        <f t="shared" si="285"/>
        <v/>
      </c>
      <c r="BH526" s="175" t="str">
        <f t="shared" si="286"/>
        <v/>
      </c>
      <c r="BI526" s="632"/>
      <c r="BQ526" s="57" t="s">
        <v>2556</v>
      </c>
    </row>
    <row r="527" spans="1:69" ht="37.5" x14ac:dyDescent="0.3">
      <c r="A527" s="221"/>
      <c r="B527" s="222"/>
      <c r="C527" s="213">
        <v>516</v>
      </c>
      <c r="D527" s="647" t="s">
        <v>3666</v>
      </c>
      <c r="E527" s="18" t="s">
        <v>3541</v>
      </c>
      <c r="F527" s="17"/>
      <c r="G527" s="134">
        <v>44256</v>
      </c>
      <c r="H527" s="135">
        <v>44270</v>
      </c>
      <c r="I527" s="141" t="s">
        <v>0</v>
      </c>
      <c r="J527" s="25"/>
      <c r="K527" s="145"/>
      <c r="L527" s="28"/>
      <c r="M527" s="395">
        <v>44270</v>
      </c>
      <c r="N527" s="158">
        <f t="shared" si="287"/>
        <v>11</v>
      </c>
      <c r="O527" s="27"/>
      <c r="P527" s="27"/>
      <c r="Q527" s="27"/>
      <c r="R527" s="27" t="s">
        <v>0</v>
      </c>
      <c r="S527" s="27"/>
      <c r="T527" s="28"/>
      <c r="U527" s="29"/>
      <c r="V527" s="167">
        <v>0.25</v>
      </c>
      <c r="W527" s="318"/>
      <c r="X527" s="319"/>
      <c r="Y527" s="160">
        <f t="shared" si="273"/>
        <v>0.25</v>
      </c>
      <c r="Z527" s="159">
        <f t="shared" si="288"/>
        <v>2.5</v>
      </c>
      <c r="AA527" s="327"/>
      <c r="AB527" s="400">
        <f t="shared" si="297"/>
        <v>-30</v>
      </c>
      <c r="AC527" s="371"/>
      <c r="AD527" s="226" t="str">
        <f t="shared" si="274"/>
        <v/>
      </c>
      <c r="AE527" s="368">
        <f t="shared" si="289"/>
        <v>-27.5</v>
      </c>
      <c r="AF527" s="339"/>
      <c r="AG527" s="338"/>
      <c r="AH527" s="336"/>
      <c r="AI527" s="161">
        <f t="shared" si="290"/>
        <v>0</v>
      </c>
      <c r="AJ527" s="162">
        <f t="shared" si="275"/>
        <v>2.5</v>
      </c>
      <c r="AK527" s="163">
        <f t="shared" si="291"/>
        <v>2.5</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f t="shared" si="276"/>
        <v>11</v>
      </c>
      <c r="AX527" s="165" t="str">
        <f t="shared" si="277"/>
        <v/>
      </c>
      <c r="AY527" s="193">
        <f t="shared" si="278"/>
        <v>11</v>
      </c>
      <c r="AZ527" s="183" t="str">
        <f t="shared" si="279"/>
        <v/>
      </c>
      <c r="BA527" s="173">
        <f t="shared" si="280"/>
        <v>0.25</v>
      </c>
      <c r="BB527" s="174" t="str">
        <f t="shared" si="281"/>
        <v/>
      </c>
      <c r="BC527" s="186">
        <f t="shared" si="272"/>
        <v>0.25</v>
      </c>
      <c r="BD527" s="174" t="str">
        <f t="shared" si="282"/>
        <v/>
      </c>
      <c r="BE527" s="201" t="str">
        <f t="shared" si="283"/>
        <v/>
      </c>
      <c r="BF527" s="174" t="str">
        <f t="shared" si="284"/>
        <v/>
      </c>
      <c r="BG527" s="186" t="str">
        <f t="shared" si="285"/>
        <v/>
      </c>
      <c r="BH527" s="175" t="str">
        <f t="shared" si="286"/>
        <v/>
      </c>
      <c r="BI527" s="632"/>
      <c r="BQ527" s="57" t="s">
        <v>2557</v>
      </c>
    </row>
    <row r="528" spans="1:69" ht="37.5" x14ac:dyDescent="0.3">
      <c r="A528" s="221"/>
      <c r="B528" s="222"/>
      <c r="C528" s="214">
        <v>517</v>
      </c>
      <c r="D528" s="647" t="s">
        <v>3667</v>
      </c>
      <c r="E528" s="16" t="s">
        <v>3541</v>
      </c>
      <c r="F528" s="17"/>
      <c r="G528" s="134">
        <v>44256</v>
      </c>
      <c r="H528" s="135">
        <v>44270</v>
      </c>
      <c r="I528" s="141" t="s">
        <v>0</v>
      </c>
      <c r="J528" s="25"/>
      <c r="K528" s="145"/>
      <c r="L528" s="28"/>
      <c r="M528" s="395">
        <v>44270</v>
      </c>
      <c r="N528" s="158">
        <f t="shared" si="287"/>
        <v>11</v>
      </c>
      <c r="O528" s="27"/>
      <c r="P528" s="27"/>
      <c r="Q528" s="27"/>
      <c r="R528" s="27" t="s">
        <v>0</v>
      </c>
      <c r="S528" s="27"/>
      <c r="T528" s="28"/>
      <c r="U528" s="29"/>
      <c r="V528" s="167">
        <v>0.25</v>
      </c>
      <c r="W528" s="318"/>
      <c r="X528" s="319"/>
      <c r="Y528" s="160">
        <f t="shared" si="273"/>
        <v>0.25</v>
      </c>
      <c r="Z528" s="159">
        <f t="shared" si="288"/>
        <v>2.5</v>
      </c>
      <c r="AA528" s="327"/>
      <c r="AB528" s="400">
        <f t="shared" si="297"/>
        <v>-30</v>
      </c>
      <c r="AC528" s="371"/>
      <c r="AD528" s="226" t="str">
        <f t="shared" si="274"/>
        <v/>
      </c>
      <c r="AE528" s="368">
        <f t="shared" si="289"/>
        <v>-27.5</v>
      </c>
      <c r="AF528" s="339"/>
      <c r="AG528" s="338"/>
      <c r="AH528" s="336"/>
      <c r="AI528" s="161">
        <f t="shared" si="290"/>
        <v>0</v>
      </c>
      <c r="AJ528" s="162">
        <f t="shared" si="275"/>
        <v>2.5</v>
      </c>
      <c r="AK528" s="163">
        <f t="shared" si="291"/>
        <v>2.5</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f t="shared" si="276"/>
        <v>11</v>
      </c>
      <c r="AX528" s="165" t="str">
        <f t="shared" si="277"/>
        <v/>
      </c>
      <c r="AY528" s="193">
        <f t="shared" si="278"/>
        <v>11</v>
      </c>
      <c r="AZ528" s="183" t="str">
        <f t="shared" si="279"/>
        <v/>
      </c>
      <c r="BA528" s="173">
        <f t="shared" si="280"/>
        <v>0.25</v>
      </c>
      <c r="BB528" s="174" t="str">
        <f t="shared" si="281"/>
        <v/>
      </c>
      <c r="BC528" s="186">
        <f t="shared" si="272"/>
        <v>0.25</v>
      </c>
      <c r="BD528" s="174" t="str">
        <f t="shared" si="282"/>
        <v/>
      </c>
      <c r="BE528" s="201" t="str">
        <f t="shared" si="283"/>
        <v/>
      </c>
      <c r="BF528" s="174" t="str">
        <f t="shared" si="284"/>
        <v/>
      </c>
      <c r="BG528" s="186" t="str">
        <f t="shared" si="285"/>
        <v/>
      </c>
      <c r="BH528" s="175" t="str">
        <f t="shared" si="286"/>
        <v/>
      </c>
      <c r="BI528" s="632"/>
      <c r="BQ528" s="57" t="s">
        <v>2558</v>
      </c>
    </row>
    <row r="529" spans="1:69" ht="37.5" x14ac:dyDescent="0.3">
      <c r="A529" s="221"/>
      <c r="B529" s="222"/>
      <c r="C529" s="214">
        <v>518</v>
      </c>
      <c r="D529" s="647" t="s">
        <v>3668</v>
      </c>
      <c r="E529" s="16" t="s">
        <v>3541</v>
      </c>
      <c r="F529" s="17"/>
      <c r="G529" s="134">
        <v>44256</v>
      </c>
      <c r="H529" s="135">
        <v>44270</v>
      </c>
      <c r="I529" s="141" t="s">
        <v>0</v>
      </c>
      <c r="J529" s="25"/>
      <c r="K529" s="145"/>
      <c r="L529" s="28"/>
      <c r="M529" s="395">
        <v>44270</v>
      </c>
      <c r="N529" s="158">
        <f t="shared" si="287"/>
        <v>11</v>
      </c>
      <c r="O529" s="27"/>
      <c r="P529" s="27"/>
      <c r="Q529" s="27"/>
      <c r="R529" s="27" t="s">
        <v>0</v>
      </c>
      <c r="S529" s="27"/>
      <c r="T529" s="28"/>
      <c r="U529" s="29"/>
      <c r="V529" s="167">
        <v>0.25</v>
      </c>
      <c r="W529" s="318"/>
      <c r="X529" s="319"/>
      <c r="Y529" s="160">
        <f t="shared" si="273"/>
        <v>0.25</v>
      </c>
      <c r="Z529" s="159">
        <f t="shared" si="288"/>
        <v>2.5</v>
      </c>
      <c r="AA529" s="327"/>
      <c r="AB529" s="400">
        <f t="shared" si="297"/>
        <v>-30</v>
      </c>
      <c r="AC529" s="371"/>
      <c r="AD529" s="226" t="str">
        <f t="shared" si="274"/>
        <v/>
      </c>
      <c r="AE529" s="368">
        <f t="shared" si="289"/>
        <v>-27.5</v>
      </c>
      <c r="AF529" s="339"/>
      <c r="AG529" s="338"/>
      <c r="AH529" s="336"/>
      <c r="AI529" s="161">
        <f t="shared" si="290"/>
        <v>0</v>
      </c>
      <c r="AJ529" s="162">
        <f t="shared" si="275"/>
        <v>2.5</v>
      </c>
      <c r="AK529" s="163">
        <f t="shared" si="291"/>
        <v>2.5</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f t="shared" si="276"/>
        <v>11</v>
      </c>
      <c r="AX529" s="165" t="str">
        <f t="shared" si="277"/>
        <v/>
      </c>
      <c r="AY529" s="193">
        <f t="shared" si="278"/>
        <v>11</v>
      </c>
      <c r="AZ529" s="183" t="str">
        <f t="shared" si="279"/>
        <v/>
      </c>
      <c r="BA529" s="173">
        <f t="shared" si="280"/>
        <v>0.25</v>
      </c>
      <c r="BB529" s="174" t="str">
        <f t="shared" si="281"/>
        <v/>
      </c>
      <c r="BC529" s="186">
        <f t="shared" si="272"/>
        <v>0.25</v>
      </c>
      <c r="BD529" s="174" t="str">
        <f t="shared" si="282"/>
        <v/>
      </c>
      <c r="BE529" s="201" t="str">
        <f t="shared" si="283"/>
        <v/>
      </c>
      <c r="BF529" s="174" t="str">
        <f t="shared" si="284"/>
        <v/>
      </c>
      <c r="BG529" s="186" t="str">
        <f t="shared" si="285"/>
        <v/>
      </c>
      <c r="BH529" s="175" t="str">
        <f t="shared" si="286"/>
        <v/>
      </c>
      <c r="BI529" s="632"/>
      <c r="BQ529" s="57" t="s">
        <v>2559</v>
      </c>
    </row>
    <row r="530" spans="1:69" ht="37.5" x14ac:dyDescent="0.3">
      <c r="A530" s="221"/>
      <c r="B530" s="222"/>
      <c r="C530" s="213">
        <v>519</v>
      </c>
      <c r="D530" s="680" t="s">
        <v>3669</v>
      </c>
      <c r="E530" s="16" t="s">
        <v>3541</v>
      </c>
      <c r="F530" s="17"/>
      <c r="G530" s="134">
        <v>44256</v>
      </c>
      <c r="H530" s="135">
        <v>44270</v>
      </c>
      <c r="I530" s="141" t="s">
        <v>0</v>
      </c>
      <c r="J530" s="25"/>
      <c r="K530" s="145"/>
      <c r="L530" s="28"/>
      <c r="M530" s="395">
        <v>44270</v>
      </c>
      <c r="N530" s="158">
        <f t="shared" si="287"/>
        <v>11</v>
      </c>
      <c r="O530" s="27"/>
      <c r="P530" s="27"/>
      <c r="Q530" s="27"/>
      <c r="R530" s="27" t="s">
        <v>0</v>
      </c>
      <c r="S530" s="27"/>
      <c r="T530" s="28"/>
      <c r="U530" s="29"/>
      <c r="V530" s="167">
        <v>0.25</v>
      </c>
      <c r="W530" s="318"/>
      <c r="X530" s="319"/>
      <c r="Y530" s="160">
        <f t="shared" si="273"/>
        <v>0.25</v>
      </c>
      <c r="Z530" s="159">
        <f t="shared" si="288"/>
        <v>2.5</v>
      </c>
      <c r="AA530" s="327"/>
      <c r="AB530" s="400">
        <f t="shared" si="297"/>
        <v>-30</v>
      </c>
      <c r="AC530" s="371"/>
      <c r="AD530" s="226" t="str">
        <f t="shared" si="274"/>
        <v/>
      </c>
      <c r="AE530" s="368">
        <f t="shared" si="289"/>
        <v>-27.5</v>
      </c>
      <c r="AF530" s="339"/>
      <c r="AG530" s="338"/>
      <c r="AH530" s="336"/>
      <c r="AI530" s="161">
        <f t="shared" si="290"/>
        <v>0</v>
      </c>
      <c r="AJ530" s="162">
        <f t="shared" si="275"/>
        <v>2.5</v>
      </c>
      <c r="AK530" s="163">
        <f t="shared" si="291"/>
        <v>2.5</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f t="shared" si="276"/>
        <v>11</v>
      </c>
      <c r="AX530" s="165" t="str">
        <f t="shared" si="277"/>
        <v/>
      </c>
      <c r="AY530" s="193">
        <f t="shared" si="278"/>
        <v>11</v>
      </c>
      <c r="AZ530" s="183" t="str">
        <f t="shared" si="279"/>
        <v/>
      </c>
      <c r="BA530" s="173">
        <f t="shared" si="280"/>
        <v>0.25</v>
      </c>
      <c r="BB530" s="174" t="str">
        <f t="shared" si="281"/>
        <v/>
      </c>
      <c r="BC530" s="186">
        <f t="shared" ref="BC530:BC593" si="304">IF(OR(K530="x",F530="X",BA530&lt;=0),"",BA530)</f>
        <v>0.25</v>
      </c>
      <c r="BD530" s="174" t="str">
        <f t="shared" si="282"/>
        <v/>
      </c>
      <c r="BE530" s="201" t="str">
        <f t="shared" si="283"/>
        <v/>
      </c>
      <c r="BF530" s="174" t="str">
        <f t="shared" si="284"/>
        <v/>
      </c>
      <c r="BG530" s="186" t="str">
        <f t="shared" si="285"/>
        <v/>
      </c>
      <c r="BH530" s="175" t="str">
        <f t="shared" si="286"/>
        <v/>
      </c>
      <c r="BI530" s="632"/>
      <c r="BQ530" s="57" t="s">
        <v>2560</v>
      </c>
    </row>
    <row r="531" spans="1:69" ht="37.5" x14ac:dyDescent="0.3">
      <c r="A531" s="221"/>
      <c r="B531" s="222"/>
      <c r="C531" s="214">
        <v>520</v>
      </c>
      <c r="D531" s="647" t="s">
        <v>3670</v>
      </c>
      <c r="E531" s="18" t="s">
        <v>3541</v>
      </c>
      <c r="F531" s="17"/>
      <c r="G531" s="134">
        <v>44256</v>
      </c>
      <c r="H531" s="135">
        <v>44270</v>
      </c>
      <c r="I531" s="141" t="s">
        <v>0</v>
      </c>
      <c r="J531" s="25"/>
      <c r="K531" s="145"/>
      <c r="L531" s="28"/>
      <c r="M531" s="395">
        <v>44270</v>
      </c>
      <c r="N531" s="158">
        <f t="shared" si="287"/>
        <v>11</v>
      </c>
      <c r="O531" s="27"/>
      <c r="P531" s="27"/>
      <c r="Q531" s="27"/>
      <c r="R531" s="27" t="s">
        <v>0</v>
      </c>
      <c r="S531" s="27"/>
      <c r="T531" s="28"/>
      <c r="U531" s="29"/>
      <c r="V531" s="167">
        <v>0.25</v>
      </c>
      <c r="W531" s="318"/>
      <c r="X531" s="319"/>
      <c r="Y531" s="160">
        <f t="shared" si="273"/>
        <v>0.25</v>
      </c>
      <c r="Z531" s="159">
        <f t="shared" si="288"/>
        <v>2.5</v>
      </c>
      <c r="AA531" s="327"/>
      <c r="AB531" s="400">
        <f t="shared" si="297"/>
        <v>-30</v>
      </c>
      <c r="AC531" s="371"/>
      <c r="AD531" s="226" t="str">
        <f t="shared" si="274"/>
        <v/>
      </c>
      <c r="AE531" s="368">
        <f t="shared" si="289"/>
        <v>-27.5</v>
      </c>
      <c r="AF531" s="339"/>
      <c r="AG531" s="338"/>
      <c r="AH531" s="336"/>
      <c r="AI531" s="161">
        <f t="shared" si="290"/>
        <v>0</v>
      </c>
      <c r="AJ531" s="162">
        <f t="shared" si="275"/>
        <v>2.5</v>
      </c>
      <c r="AK531" s="163">
        <f t="shared" si="291"/>
        <v>2.5</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f t="shared" si="276"/>
        <v>11</v>
      </c>
      <c r="AX531" s="165" t="str">
        <f t="shared" si="277"/>
        <v/>
      </c>
      <c r="AY531" s="193">
        <f t="shared" si="278"/>
        <v>11</v>
      </c>
      <c r="AZ531" s="183" t="str">
        <f t="shared" si="279"/>
        <v/>
      </c>
      <c r="BA531" s="173">
        <f t="shared" si="280"/>
        <v>0.25</v>
      </c>
      <c r="BB531" s="174" t="str">
        <f t="shared" si="281"/>
        <v/>
      </c>
      <c r="BC531" s="186">
        <f t="shared" si="304"/>
        <v>0.25</v>
      </c>
      <c r="BD531" s="174" t="str">
        <f t="shared" si="282"/>
        <v/>
      </c>
      <c r="BE531" s="201" t="str">
        <f t="shared" si="283"/>
        <v/>
      </c>
      <c r="BF531" s="174" t="str">
        <f t="shared" si="284"/>
        <v/>
      </c>
      <c r="BG531" s="186" t="str">
        <f t="shared" si="285"/>
        <v/>
      </c>
      <c r="BH531" s="175" t="str">
        <f t="shared" si="286"/>
        <v/>
      </c>
      <c r="BI531" s="632"/>
      <c r="BQ531" s="57" t="s">
        <v>2561</v>
      </c>
    </row>
    <row r="532" spans="1:69" ht="37.5" x14ac:dyDescent="0.3">
      <c r="A532" s="221"/>
      <c r="B532" s="222"/>
      <c r="C532" s="213">
        <v>521</v>
      </c>
      <c r="D532" s="646" t="s">
        <v>3671</v>
      </c>
      <c r="E532" s="16" t="s">
        <v>3541</v>
      </c>
      <c r="F532" s="17"/>
      <c r="G532" s="134">
        <v>44256</v>
      </c>
      <c r="H532" s="135">
        <v>44270</v>
      </c>
      <c r="I532" s="141" t="s">
        <v>0</v>
      </c>
      <c r="J532" s="25"/>
      <c r="K532" s="145"/>
      <c r="L532" s="28"/>
      <c r="M532" s="395">
        <v>44270</v>
      </c>
      <c r="N532" s="158">
        <f t="shared" si="287"/>
        <v>11</v>
      </c>
      <c r="O532" s="27"/>
      <c r="P532" s="27"/>
      <c r="Q532" s="27"/>
      <c r="R532" s="27" t="s">
        <v>0</v>
      </c>
      <c r="S532" s="27"/>
      <c r="T532" s="28"/>
      <c r="U532" s="29"/>
      <c r="V532" s="167">
        <v>0.25</v>
      </c>
      <c r="W532" s="318"/>
      <c r="X532" s="319"/>
      <c r="Y532" s="160">
        <f t="shared" si="273"/>
        <v>0.25</v>
      </c>
      <c r="Z532" s="159">
        <f t="shared" si="288"/>
        <v>2.5</v>
      </c>
      <c r="AA532" s="327"/>
      <c r="AB532" s="400">
        <f t="shared" si="297"/>
        <v>-30</v>
      </c>
      <c r="AC532" s="371"/>
      <c r="AD532" s="226" t="str">
        <f t="shared" si="274"/>
        <v/>
      </c>
      <c r="AE532" s="368">
        <f t="shared" si="289"/>
        <v>-27.5</v>
      </c>
      <c r="AF532" s="339"/>
      <c r="AG532" s="338"/>
      <c r="AH532" s="336"/>
      <c r="AI532" s="161">
        <f t="shared" si="290"/>
        <v>0</v>
      </c>
      <c r="AJ532" s="162">
        <f t="shared" si="275"/>
        <v>2.5</v>
      </c>
      <c r="AK532" s="163">
        <f t="shared" si="291"/>
        <v>2.5</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f t="shared" si="276"/>
        <v>11</v>
      </c>
      <c r="AX532" s="165" t="str">
        <f t="shared" si="277"/>
        <v/>
      </c>
      <c r="AY532" s="193">
        <f t="shared" si="278"/>
        <v>11</v>
      </c>
      <c r="AZ532" s="183" t="str">
        <f t="shared" si="279"/>
        <v/>
      </c>
      <c r="BA532" s="173">
        <f t="shared" si="280"/>
        <v>0.25</v>
      </c>
      <c r="BB532" s="174" t="str">
        <f t="shared" si="281"/>
        <v/>
      </c>
      <c r="BC532" s="186">
        <f t="shared" si="304"/>
        <v>0.25</v>
      </c>
      <c r="BD532" s="174" t="str">
        <f t="shared" si="282"/>
        <v/>
      </c>
      <c r="BE532" s="201" t="str">
        <f t="shared" si="283"/>
        <v/>
      </c>
      <c r="BF532" s="174" t="str">
        <f t="shared" si="284"/>
        <v/>
      </c>
      <c r="BG532" s="186" t="str">
        <f t="shared" si="285"/>
        <v/>
      </c>
      <c r="BH532" s="175" t="str">
        <f t="shared" si="286"/>
        <v/>
      </c>
      <c r="BI532" s="632"/>
      <c r="BQ532" s="57" t="s">
        <v>2562</v>
      </c>
    </row>
    <row r="533" spans="1:69" ht="24" customHeight="1" x14ac:dyDescent="0.3">
      <c r="A533" s="221"/>
      <c r="B533" s="222"/>
      <c r="C533" s="214">
        <v>522</v>
      </c>
      <c r="D533" s="646" t="s">
        <v>3672</v>
      </c>
      <c r="E533" s="16" t="s">
        <v>3541</v>
      </c>
      <c r="F533" s="17"/>
      <c r="G533" s="134">
        <v>44256</v>
      </c>
      <c r="H533" s="135">
        <v>44270</v>
      </c>
      <c r="I533" s="141" t="s">
        <v>0</v>
      </c>
      <c r="J533" s="25"/>
      <c r="K533" s="145"/>
      <c r="L533" s="28"/>
      <c r="M533" s="395">
        <v>44270</v>
      </c>
      <c r="N533" s="158">
        <f t="shared" si="287"/>
        <v>11</v>
      </c>
      <c r="O533" s="27"/>
      <c r="P533" s="27"/>
      <c r="Q533" s="27"/>
      <c r="R533" s="27" t="s">
        <v>0</v>
      </c>
      <c r="S533" s="27"/>
      <c r="T533" s="28"/>
      <c r="U533" s="29"/>
      <c r="V533" s="167">
        <v>0.25</v>
      </c>
      <c r="W533" s="318"/>
      <c r="X533" s="319"/>
      <c r="Y533" s="160">
        <f t="shared" si="273"/>
        <v>0.25</v>
      </c>
      <c r="Z533" s="159">
        <f t="shared" si="288"/>
        <v>2.5</v>
      </c>
      <c r="AA533" s="327"/>
      <c r="AB533" s="400">
        <f t="shared" si="297"/>
        <v>-30</v>
      </c>
      <c r="AC533" s="371"/>
      <c r="AD533" s="226" t="str">
        <f t="shared" si="274"/>
        <v/>
      </c>
      <c r="AE533" s="368">
        <f t="shared" si="289"/>
        <v>-27.5</v>
      </c>
      <c r="AF533" s="339"/>
      <c r="AG533" s="338"/>
      <c r="AH533" s="336"/>
      <c r="AI533" s="161">
        <f t="shared" si="290"/>
        <v>0</v>
      </c>
      <c r="AJ533" s="162">
        <f t="shared" si="275"/>
        <v>2.5</v>
      </c>
      <c r="AK533" s="163">
        <f t="shared" si="291"/>
        <v>2.5</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f t="shared" si="276"/>
        <v>11</v>
      </c>
      <c r="AX533" s="165" t="str">
        <f t="shared" si="277"/>
        <v/>
      </c>
      <c r="AY533" s="193">
        <f t="shared" si="278"/>
        <v>11</v>
      </c>
      <c r="AZ533" s="183" t="str">
        <f t="shared" si="279"/>
        <v/>
      </c>
      <c r="BA533" s="173">
        <f t="shared" si="280"/>
        <v>0.25</v>
      </c>
      <c r="BB533" s="174" t="str">
        <f t="shared" si="281"/>
        <v/>
      </c>
      <c r="BC533" s="186">
        <f t="shared" si="304"/>
        <v>0.25</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681" t="s">
        <v>3673</v>
      </c>
      <c r="E534" s="16" t="s">
        <v>3541</v>
      </c>
      <c r="F534" s="17"/>
      <c r="G534" s="134">
        <v>44256</v>
      </c>
      <c r="H534" s="135">
        <v>44270</v>
      </c>
      <c r="I534" s="141" t="s">
        <v>0</v>
      </c>
      <c r="J534" s="25"/>
      <c r="K534" s="145"/>
      <c r="L534" s="28"/>
      <c r="M534" s="395">
        <v>44270</v>
      </c>
      <c r="N534" s="158">
        <f t="shared" si="287"/>
        <v>11</v>
      </c>
      <c r="O534" s="27"/>
      <c r="P534" s="27"/>
      <c r="Q534" s="27"/>
      <c r="R534" s="27" t="s">
        <v>0</v>
      </c>
      <c r="S534" s="27"/>
      <c r="T534" s="28"/>
      <c r="U534" s="29"/>
      <c r="V534" s="167">
        <v>0.25</v>
      </c>
      <c r="W534" s="318"/>
      <c r="X534" s="319"/>
      <c r="Y534" s="160">
        <f t="shared" si="273"/>
        <v>0.25</v>
      </c>
      <c r="Z534" s="159">
        <f t="shared" si="288"/>
        <v>2.5</v>
      </c>
      <c r="AA534" s="327"/>
      <c r="AB534" s="400">
        <f t="shared" si="297"/>
        <v>-30</v>
      </c>
      <c r="AC534" s="371"/>
      <c r="AD534" s="226" t="str">
        <f t="shared" si="274"/>
        <v/>
      </c>
      <c r="AE534" s="368">
        <f t="shared" si="289"/>
        <v>-27.5</v>
      </c>
      <c r="AF534" s="339"/>
      <c r="AG534" s="338"/>
      <c r="AH534" s="336"/>
      <c r="AI534" s="161">
        <f t="shared" si="290"/>
        <v>0</v>
      </c>
      <c r="AJ534" s="162">
        <f t="shared" si="275"/>
        <v>2.5</v>
      </c>
      <c r="AK534" s="163">
        <f t="shared" si="291"/>
        <v>2.5</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f t="shared" si="276"/>
        <v>11</v>
      </c>
      <c r="AX534" s="165" t="str">
        <f t="shared" si="277"/>
        <v/>
      </c>
      <c r="AY534" s="193">
        <f t="shared" si="278"/>
        <v>11</v>
      </c>
      <c r="AZ534" s="183" t="str">
        <f t="shared" si="279"/>
        <v/>
      </c>
      <c r="BA534" s="173">
        <f t="shared" si="280"/>
        <v>0.25</v>
      </c>
      <c r="BB534" s="174" t="str">
        <f t="shared" si="281"/>
        <v/>
      </c>
      <c r="BC534" s="186">
        <f t="shared" si="304"/>
        <v>0.25</v>
      </c>
      <c r="BD534" s="174" t="str">
        <f t="shared" si="282"/>
        <v/>
      </c>
      <c r="BE534" s="201" t="str">
        <f t="shared" si="283"/>
        <v/>
      </c>
      <c r="BF534" s="174" t="str">
        <f t="shared" si="284"/>
        <v/>
      </c>
      <c r="BG534" s="186" t="str">
        <f t="shared" si="285"/>
        <v/>
      </c>
      <c r="BH534" s="175" t="str">
        <f t="shared" si="286"/>
        <v/>
      </c>
      <c r="BI534" s="632"/>
      <c r="BQ534" s="57" t="s">
        <v>2564</v>
      </c>
    </row>
    <row r="535" spans="1:69" ht="37.5" x14ac:dyDescent="0.3">
      <c r="A535" s="221"/>
      <c r="B535" s="222"/>
      <c r="C535" s="213">
        <v>524</v>
      </c>
      <c r="D535" s="681" t="s">
        <v>3674</v>
      </c>
      <c r="E535" s="18" t="s">
        <v>3541</v>
      </c>
      <c r="F535" s="17"/>
      <c r="G535" s="134">
        <v>44256</v>
      </c>
      <c r="H535" s="135">
        <v>44270</v>
      </c>
      <c r="I535" s="141" t="s">
        <v>0</v>
      </c>
      <c r="J535" s="25"/>
      <c r="K535" s="145"/>
      <c r="L535" s="28"/>
      <c r="M535" s="395">
        <v>44270</v>
      </c>
      <c r="N535" s="158">
        <f t="shared" si="287"/>
        <v>11</v>
      </c>
      <c r="O535" s="27"/>
      <c r="P535" s="27"/>
      <c r="Q535" s="27"/>
      <c r="R535" s="27" t="s">
        <v>0</v>
      </c>
      <c r="S535" s="27"/>
      <c r="T535" s="28"/>
      <c r="U535" s="29"/>
      <c r="V535" s="167">
        <v>0.25</v>
      </c>
      <c r="W535" s="318"/>
      <c r="X535" s="319"/>
      <c r="Y535" s="160">
        <f t="shared" si="273"/>
        <v>0.25</v>
      </c>
      <c r="Z535" s="159">
        <f t="shared" si="288"/>
        <v>2.5</v>
      </c>
      <c r="AA535" s="327"/>
      <c r="AB535" s="400">
        <f t="shared" si="297"/>
        <v>-30</v>
      </c>
      <c r="AC535" s="371"/>
      <c r="AD535" s="226" t="str">
        <f t="shared" si="274"/>
        <v/>
      </c>
      <c r="AE535" s="368">
        <f t="shared" si="289"/>
        <v>-27.5</v>
      </c>
      <c r="AF535" s="339"/>
      <c r="AG535" s="338"/>
      <c r="AH535" s="336"/>
      <c r="AI535" s="161">
        <f t="shared" si="290"/>
        <v>0</v>
      </c>
      <c r="AJ535" s="162">
        <f t="shared" si="275"/>
        <v>2.5</v>
      </c>
      <c r="AK535" s="163">
        <f t="shared" si="291"/>
        <v>2.5</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f t="shared" si="276"/>
        <v>11</v>
      </c>
      <c r="AX535" s="165" t="str">
        <f t="shared" si="277"/>
        <v/>
      </c>
      <c r="AY535" s="193">
        <f t="shared" si="278"/>
        <v>11</v>
      </c>
      <c r="AZ535" s="183" t="str">
        <f t="shared" si="279"/>
        <v/>
      </c>
      <c r="BA535" s="173">
        <f t="shared" si="280"/>
        <v>0.25</v>
      </c>
      <c r="BB535" s="174" t="str">
        <f t="shared" si="281"/>
        <v/>
      </c>
      <c r="BC535" s="186">
        <f t="shared" si="304"/>
        <v>0.25</v>
      </c>
      <c r="BD535" s="174" t="str">
        <f t="shared" si="282"/>
        <v/>
      </c>
      <c r="BE535" s="201" t="str">
        <f t="shared" si="283"/>
        <v/>
      </c>
      <c r="BF535" s="174" t="str">
        <f t="shared" si="284"/>
        <v/>
      </c>
      <c r="BG535" s="186" t="str">
        <f t="shared" si="285"/>
        <v/>
      </c>
      <c r="BH535" s="175" t="str">
        <f t="shared" si="286"/>
        <v/>
      </c>
      <c r="BI535" s="632"/>
      <c r="BQ535" s="57" t="s">
        <v>2565</v>
      </c>
    </row>
    <row r="536" spans="1:69" ht="56.25" x14ac:dyDescent="0.3">
      <c r="A536" s="221"/>
      <c r="B536" s="222"/>
      <c r="C536" s="214">
        <v>525</v>
      </c>
      <c r="D536" s="640" t="s">
        <v>3675</v>
      </c>
      <c r="E536" s="16" t="s">
        <v>46</v>
      </c>
      <c r="F536" s="17"/>
      <c r="G536" s="134">
        <v>44256</v>
      </c>
      <c r="H536" s="135">
        <v>44259</v>
      </c>
      <c r="I536" s="141" t="s">
        <v>0</v>
      </c>
      <c r="J536" s="25"/>
      <c r="K536" s="145"/>
      <c r="L536" s="28"/>
      <c r="M536" s="395">
        <v>44259</v>
      </c>
      <c r="N536" s="158">
        <f t="shared" si="287"/>
        <v>4</v>
      </c>
      <c r="O536" s="27" t="s">
        <v>0</v>
      </c>
      <c r="P536" s="27"/>
      <c r="Q536" s="27"/>
      <c r="R536" s="27"/>
      <c r="S536" s="27"/>
      <c r="T536" s="28"/>
      <c r="U536" s="29"/>
      <c r="V536" s="32">
        <v>0.25</v>
      </c>
      <c r="W536" s="318">
        <v>0.25</v>
      </c>
      <c r="X536" s="319"/>
      <c r="Y536" s="160">
        <f t="shared" si="273"/>
        <v>0.5</v>
      </c>
      <c r="Z536" s="159">
        <f t="shared" si="288"/>
        <v>7.5</v>
      </c>
      <c r="AA536" s="327"/>
      <c r="AB536" s="400">
        <f t="shared" si="297"/>
        <v>-30</v>
      </c>
      <c r="AC536" s="371"/>
      <c r="AD536" s="226" t="str">
        <f t="shared" si="274"/>
        <v/>
      </c>
      <c r="AE536" s="368">
        <f t="shared" si="289"/>
        <v>-22.5</v>
      </c>
      <c r="AF536" s="339"/>
      <c r="AG536" s="338"/>
      <c r="AH536" s="336"/>
      <c r="AI536" s="161">
        <f t="shared" si="290"/>
        <v>0</v>
      </c>
      <c r="AJ536" s="162">
        <f t="shared" si="275"/>
        <v>7.5</v>
      </c>
      <c r="AK536" s="163">
        <f t="shared" si="291"/>
        <v>7.5</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f t="shared" si="276"/>
        <v>4</v>
      </c>
      <c r="AX536" s="165" t="str">
        <f t="shared" si="277"/>
        <v/>
      </c>
      <c r="AY536" s="193">
        <f t="shared" si="278"/>
        <v>4</v>
      </c>
      <c r="AZ536" s="183" t="str">
        <f t="shared" si="279"/>
        <v/>
      </c>
      <c r="BA536" s="173">
        <f t="shared" si="280"/>
        <v>0.25</v>
      </c>
      <c r="BB536" s="174" t="str">
        <f t="shared" si="281"/>
        <v/>
      </c>
      <c r="BC536" s="186">
        <f t="shared" si="304"/>
        <v>0.25</v>
      </c>
      <c r="BD536" s="174" t="str">
        <f t="shared" si="282"/>
        <v/>
      </c>
      <c r="BE536" s="201">
        <f t="shared" si="283"/>
        <v>0.25</v>
      </c>
      <c r="BF536" s="174" t="str">
        <f t="shared" si="284"/>
        <v/>
      </c>
      <c r="BG536" s="186">
        <f t="shared" si="285"/>
        <v>0.25</v>
      </c>
      <c r="BH536" s="175" t="str">
        <f t="shared" si="286"/>
        <v/>
      </c>
      <c r="BI536" s="632"/>
      <c r="BQ536" s="57" t="s">
        <v>2566</v>
      </c>
    </row>
    <row r="537" spans="1:69" ht="18.75" x14ac:dyDescent="0.3">
      <c r="A537" s="221"/>
      <c r="B537" s="222"/>
      <c r="C537" s="213">
        <v>526</v>
      </c>
      <c r="D537" s="649" t="s">
        <v>3676</v>
      </c>
      <c r="E537" s="16" t="s">
        <v>46</v>
      </c>
      <c r="F537" s="17"/>
      <c r="G537" s="134">
        <v>44256</v>
      </c>
      <c r="H537" s="135">
        <v>44259</v>
      </c>
      <c r="I537" s="141" t="s">
        <v>0</v>
      </c>
      <c r="J537" s="25"/>
      <c r="K537" s="145"/>
      <c r="L537" s="28"/>
      <c r="M537" s="395">
        <v>44259</v>
      </c>
      <c r="N537" s="158">
        <f t="shared" si="287"/>
        <v>4</v>
      </c>
      <c r="O537" s="27" t="s">
        <v>0</v>
      </c>
      <c r="P537" s="27"/>
      <c r="Q537" s="27"/>
      <c r="R537" s="27"/>
      <c r="S537" s="27"/>
      <c r="T537" s="28"/>
      <c r="U537" s="29"/>
      <c r="V537" s="32">
        <v>0.25</v>
      </c>
      <c r="W537" s="318">
        <v>0.25</v>
      </c>
      <c r="X537" s="319"/>
      <c r="Y537" s="160">
        <f t="shared" si="273"/>
        <v>0.5</v>
      </c>
      <c r="Z537" s="159">
        <f t="shared" si="288"/>
        <v>7.5</v>
      </c>
      <c r="AA537" s="327"/>
      <c r="AB537" s="400">
        <f t="shared" si="297"/>
        <v>-30</v>
      </c>
      <c r="AC537" s="371"/>
      <c r="AD537" s="226" t="str">
        <f t="shared" si="274"/>
        <v/>
      </c>
      <c r="AE537" s="368">
        <f t="shared" si="289"/>
        <v>-22.5</v>
      </c>
      <c r="AF537" s="339"/>
      <c r="AG537" s="338"/>
      <c r="AH537" s="336"/>
      <c r="AI537" s="161">
        <f t="shared" si="290"/>
        <v>0</v>
      </c>
      <c r="AJ537" s="162">
        <f t="shared" si="275"/>
        <v>7.5</v>
      </c>
      <c r="AK537" s="163">
        <f t="shared" si="291"/>
        <v>7.5</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f t="shared" si="276"/>
        <v>4</v>
      </c>
      <c r="AX537" s="165" t="str">
        <f t="shared" si="277"/>
        <v/>
      </c>
      <c r="AY537" s="193">
        <f t="shared" si="278"/>
        <v>4</v>
      </c>
      <c r="AZ537" s="183" t="str">
        <f t="shared" si="279"/>
        <v/>
      </c>
      <c r="BA537" s="173">
        <f t="shared" si="280"/>
        <v>0.25</v>
      </c>
      <c r="BB537" s="174" t="str">
        <f t="shared" si="281"/>
        <v/>
      </c>
      <c r="BC537" s="186">
        <f t="shared" si="304"/>
        <v>0.25</v>
      </c>
      <c r="BD537" s="174" t="str">
        <f t="shared" si="282"/>
        <v/>
      </c>
      <c r="BE537" s="201">
        <f t="shared" si="283"/>
        <v>0.25</v>
      </c>
      <c r="BF537" s="174" t="str">
        <f t="shared" si="284"/>
        <v/>
      </c>
      <c r="BG537" s="186">
        <f t="shared" si="285"/>
        <v>0.25</v>
      </c>
      <c r="BH537" s="175" t="str">
        <f t="shared" si="286"/>
        <v/>
      </c>
      <c r="BI537" s="632"/>
      <c r="BQ537" s="57" t="s">
        <v>2567</v>
      </c>
    </row>
    <row r="538" spans="1:69" ht="18.75" x14ac:dyDescent="0.3">
      <c r="A538" s="221"/>
      <c r="B538" s="222"/>
      <c r="C538" s="214">
        <v>527</v>
      </c>
      <c r="D538" s="649" t="s">
        <v>3677</v>
      </c>
      <c r="E538" s="16" t="s">
        <v>46</v>
      </c>
      <c r="F538" s="17"/>
      <c r="G538" s="134">
        <v>44256</v>
      </c>
      <c r="H538" s="135">
        <v>44259</v>
      </c>
      <c r="I538" s="141" t="s">
        <v>0</v>
      </c>
      <c r="J538" s="25"/>
      <c r="K538" s="145"/>
      <c r="L538" s="28"/>
      <c r="M538" s="395">
        <v>44259</v>
      </c>
      <c r="N538" s="158">
        <f t="shared" si="287"/>
        <v>4</v>
      </c>
      <c r="O538" s="27" t="s">
        <v>0</v>
      </c>
      <c r="P538" s="27"/>
      <c r="Q538" s="27"/>
      <c r="R538" s="27"/>
      <c r="S538" s="27"/>
      <c r="T538" s="28"/>
      <c r="U538" s="29"/>
      <c r="V538" s="32">
        <v>0.25</v>
      </c>
      <c r="W538" s="318">
        <v>0.25</v>
      </c>
      <c r="X538" s="319"/>
      <c r="Y538" s="160">
        <f t="shared" si="273"/>
        <v>0.5</v>
      </c>
      <c r="Z538" s="159">
        <f t="shared" si="288"/>
        <v>7.5</v>
      </c>
      <c r="AA538" s="327"/>
      <c r="AB538" s="400">
        <f t="shared" si="297"/>
        <v>-30</v>
      </c>
      <c r="AC538" s="371"/>
      <c r="AD538" s="226" t="str">
        <f t="shared" si="274"/>
        <v/>
      </c>
      <c r="AE538" s="368">
        <f t="shared" si="289"/>
        <v>-22.5</v>
      </c>
      <c r="AF538" s="339"/>
      <c r="AG538" s="338"/>
      <c r="AH538" s="336"/>
      <c r="AI538" s="161">
        <f t="shared" si="290"/>
        <v>0</v>
      </c>
      <c r="AJ538" s="162">
        <f t="shared" si="275"/>
        <v>7.5</v>
      </c>
      <c r="AK538" s="163">
        <f t="shared" si="291"/>
        <v>7.5</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f t="shared" si="276"/>
        <v>4</v>
      </c>
      <c r="AX538" s="165" t="str">
        <f t="shared" si="277"/>
        <v/>
      </c>
      <c r="AY538" s="193">
        <f t="shared" si="278"/>
        <v>4</v>
      </c>
      <c r="AZ538" s="183" t="str">
        <f t="shared" si="279"/>
        <v/>
      </c>
      <c r="BA538" s="173">
        <f t="shared" si="280"/>
        <v>0.25</v>
      </c>
      <c r="BB538" s="174" t="str">
        <f t="shared" si="281"/>
        <v/>
      </c>
      <c r="BC538" s="186">
        <f t="shared" si="304"/>
        <v>0.25</v>
      </c>
      <c r="BD538" s="174" t="str">
        <f t="shared" si="282"/>
        <v/>
      </c>
      <c r="BE538" s="201">
        <f t="shared" si="283"/>
        <v>0.25</v>
      </c>
      <c r="BF538" s="174" t="str">
        <f t="shared" si="284"/>
        <v/>
      </c>
      <c r="BG538" s="186">
        <f t="shared" si="285"/>
        <v>0.25</v>
      </c>
      <c r="BH538" s="175" t="str">
        <f t="shared" si="286"/>
        <v/>
      </c>
      <c r="BI538" s="632"/>
      <c r="BQ538" s="57" t="s">
        <v>2568</v>
      </c>
    </row>
    <row r="539" spans="1:69" ht="18.75" x14ac:dyDescent="0.3">
      <c r="A539" s="221"/>
      <c r="B539" s="222"/>
      <c r="C539" s="214">
        <v>528</v>
      </c>
      <c r="D539" s="650" t="s">
        <v>3678</v>
      </c>
      <c r="E539" s="16" t="s">
        <v>46</v>
      </c>
      <c r="F539" s="17"/>
      <c r="G539" s="134">
        <v>44256</v>
      </c>
      <c r="H539" s="135">
        <v>44259</v>
      </c>
      <c r="I539" s="141" t="s">
        <v>0</v>
      </c>
      <c r="J539" s="25"/>
      <c r="K539" s="145"/>
      <c r="L539" s="28"/>
      <c r="M539" s="395">
        <v>44259</v>
      </c>
      <c r="N539" s="158">
        <f t="shared" si="287"/>
        <v>4</v>
      </c>
      <c r="O539" s="27" t="s">
        <v>0</v>
      </c>
      <c r="P539" s="27"/>
      <c r="Q539" s="27"/>
      <c r="R539" s="27"/>
      <c r="S539" s="27"/>
      <c r="T539" s="28"/>
      <c r="U539" s="29"/>
      <c r="V539" s="32">
        <v>0.25</v>
      </c>
      <c r="W539" s="318">
        <v>0.25</v>
      </c>
      <c r="X539" s="319"/>
      <c r="Y539" s="160">
        <f t="shared" si="273"/>
        <v>0.5</v>
      </c>
      <c r="Z539" s="159">
        <f t="shared" si="288"/>
        <v>7.5</v>
      </c>
      <c r="AA539" s="327"/>
      <c r="AB539" s="400">
        <f t="shared" si="297"/>
        <v>-30</v>
      </c>
      <c r="AC539" s="371"/>
      <c r="AD539" s="226" t="str">
        <f t="shared" si="274"/>
        <v/>
      </c>
      <c r="AE539" s="368">
        <f t="shared" si="289"/>
        <v>-22.5</v>
      </c>
      <c r="AF539" s="339"/>
      <c r="AG539" s="338"/>
      <c r="AH539" s="336"/>
      <c r="AI539" s="161">
        <f t="shared" si="290"/>
        <v>0</v>
      </c>
      <c r="AJ539" s="162">
        <f t="shared" si="275"/>
        <v>7.5</v>
      </c>
      <c r="AK539" s="163">
        <f t="shared" si="291"/>
        <v>7.5</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f t="shared" si="276"/>
        <v>4</v>
      </c>
      <c r="AX539" s="165" t="str">
        <f t="shared" si="277"/>
        <v/>
      </c>
      <c r="AY539" s="193">
        <f t="shared" si="278"/>
        <v>4</v>
      </c>
      <c r="AZ539" s="183" t="str">
        <f t="shared" si="279"/>
        <v/>
      </c>
      <c r="BA539" s="173">
        <f t="shared" si="280"/>
        <v>0.25</v>
      </c>
      <c r="BB539" s="174" t="str">
        <f t="shared" si="281"/>
        <v/>
      </c>
      <c r="BC539" s="186">
        <f t="shared" si="304"/>
        <v>0.25</v>
      </c>
      <c r="BD539" s="174" t="str">
        <f t="shared" si="282"/>
        <v/>
      </c>
      <c r="BE539" s="201">
        <f t="shared" si="283"/>
        <v>0.25</v>
      </c>
      <c r="BF539" s="174" t="str">
        <f t="shared" si="284"/>
        <v/>
      </c>
      <c r="BG539" s="186">
        <f t="shared" si="285"/>
        <v>0.25</v>
      </c>
      <c r="BH539" s="175" t="str">
        <f t="shared" si="286"/>
        <v/>
      </c>
      <c r="BI539" s="632"/>
      <c r="BQ539" s="57" t="s">
        <v>2569</v>
      </c>
    </row>
    <row r="540" spans="1:69" ht="18.75" x14ac:dyDescent="0.3">
      <c r="A540" s="221"/>
      <c r="B540" s="222"/>
      <c r="C540" s="213">
        <v>529</v>
      </c>
      <c r="D540" s="649" t="s">
        <v>3679</v>
      </c>
      <c r="E540" s="16" t="s">
        <v>46</v>
      </c>
      <c r="F540" s="17"/>
      <c r="G540" s="134">
        <v>44256</v>
      </c>
      <c r="H540" s="135">
        <v>44259</v>
      </c>
      <c r="I540" s="141" t="s">
        <v>0</v>
      </c>
      <c r="J540" s="25"/>
      <c r="K540" s="145"/>
      <c r="L540" s="28"/>
      <c r="M540" s="395">
        <v>44259</v>
      </c>
      <c r="N540" s="158">
        <f t="shared" si="287"/>
        <v>4</v>
      </c>
      <c r="O540" s="27" t="s">
        <v>0</v>
      </c>
      <c r="P540" s="27"/>
      <c r="Q540" s="27"/>
      <c r="R540" s="27"/>
      <c r="S540" s="27"/>
      <c r="T540" s="28"/>
      <c r="U540" s="29"/>
      <c r="V540" s="32">
        <v>0.25</v>
      </c>
      <c r="W540" s="318">
        <v>0.25</v>
      </c>
      <c r="X540" s="319"/>
      <c r="Y540" s="160">
        <f t="shared" si="273"/>
        <v>0.5</v>
      </c>
      <c r="Z540" s="159">
        <f t="shared" si="288"/>
        <v>7.5</v>
      </c>
      <c r="AA540" s="327"/>
      <c r="AB540" s="400">
        <f t="shared" si="297"/>
        <v>-30</v>
      </c>
      <c r="AC540" s="371"/>
      <c r="AD540" s="226" t="str">
        <f t="shared" si="274"/>
        <v/>
      </c>
      <c r="AE540" s="368">
        <f t="shared" si="289"/>
        <v>-22.5</v>
      </c>
      <c r="AF540" s="339"/>
      <c r="AG540" s="338"/>
      <c r="AH540" s="336"/>
      <c r="AI540" s="161">
        <f t="shared" si="290"/>
        <v>0</v>
      </c>
      <c r="AJ540" s="162">
        <f t="shared" si="275"/>
        <v>7.5</v>
      </c>
      <c r="AK540" s="163">
        <f t="shared" si="291"/>
        <v>7.5</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f t="shared" si="276"/>
        <v>4</v>
      </c>
      <c r="AX540" s="165" t="str">
        <f t="shared" si="277"/>
        <v/>
      </c>
      <c r="AY540" s="193">
        <f t="shared" si="278"/>
        <v>4</v>
      </c>
      <c r="AZ540" s="183" t="str">
        <f t="shared" si="279"/>
        <v/>
      </c>
      <c r="BA540" s="173">
        <f t="shared" si="280"/>
        <v>0.25</v>
      </c>
      <c r="BB540" s="174" t="str">
        <f t="shared" si="281"/>
        <v/>
      </c>
      <c r="BC540" s="186">
        <f t="shared" si="304"/>
        <v>0.25</v>
      </c>
      <c r="BD540" s="174" t="str">
        <f t="shared" si="282"/>
        <v/>
      </c>
      <c r="BE540" s="201">
        <f t="shared" si="283"/>
        <v>0.25</v>
      </c>
      <c r="BF540" s="174" t="str">
        <f t="shared" si="284"/>
        <v/>
      </c>
      <c r="BG540" s="186">
        <f t="shared" si="285"/>
        <v>0.25</v>
      </c>
      <c r="BH540" s="175" t="str">
        <f t="shared" si="286"/>
        <v/>
      </c>
      <c r="BI540" s="632"/>
      <c r="BQ540" s="57" t="s">
        <v>2570</v>
      </c>
    </row>
    <row r="541" spans="1:69" ht="18.75" x14ac:dyDescent="0.3">
      <c r="A541" s="221"/>
      <c r="B541" s="222"/>
      <c r="C541" s="214">
        <v>530</v>
      </c>
      <c r="D541" s="649" t="s">
        <v>3680</v>
      </c>
      <c r="E541" s="16" t="s">
        <v>46</v>
      </c>
      <c r="F541" s="17"/>
      <c r="G541" s="134">
        <v>44256</v>
      </c>
      <c r="H541" s="135">
        <v>44259</v>
      </c>
      <c r="I541" s="141" t="s">
        <v>0</v>
      </c>
      <c r="J541" s="25"/>
      <c r="K541" s="145"/>
      <c r="L541" s="28"/>
      <c r="M541" s="395">
        <v>44259</v>
      </c>
      <c r="N541" s="158">
        <f t="shared" si="287"/>
        <v>4</v>
      </c>
      <c r="O541" s="27" t="s">
        <v>0</v>
      </c>
      <c r="P541" s="27"/>
      <c r="Q541" s="27"/>
      <c r="R541" s="27"/>
      <c r="S541" s="27"/>
      <c r="T541" s="28"/>
      <c r="U541" s="29"/>
      <c r="V541" s="32">
        <v>0.25</v>
      </c>
      <c r="W541" s="318">
        <v>0.25</v>
      </c>
      <c r="X541" s="319"/>
      <c r="Y541" s="160">
        <f t="shared" si="273"/>
        <v>0.5</v>
      </c>
      <c r="Z541" s="159">
        <f t="shared" si="288"/>
        <v>7.5</v>
      </c>
      <c r="AA541" s="327"/>
      <c r="AB541" s="400">
        <f t="shared" si="297"/>
        <v>-30</v>
      </c>
      <c r="AC541" s="371"/>
      <c r="AD541" s="226" t="str">
        <f t="shared" si="274"/>
        <v/>
      </c>
      <c r="AE541" s="368">
        <f t="shared" si="289"/>
        <v>-22.5</v>
      </c>
      <c r="AF541" s="339"/>
      <c r="AG541" s="338"/>
      <c r="AH541" s="336"/>
      <c r="AI541" s="161">
        <f t="shared" si="290"/>
        <v>0</v>
      </c>
      <c r="AJ541" s="162">
        <f t="shared" si="275"/>
        <v>7.5</v>
      </c>
      <c r="AK541" s="163">
        <f t="shared" si="291"/>
        <v>7.5</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f t="shared" si="276"/>
        <v>4</v>
      </c>
      <c r="AX541" s="165" t="str">
        <f t="shared" si="277"/>
        <v/>
      </c>
      <c r="AY541" s="193">
        <f t="shared" si="278"/>
        <v>4</v>
      </c>
      <c r="AZ541" s="183" t="str">
        <f t="shared" si="279"/>
        <v/>
      </c>
      <c r="BA541" s="173">
        <f t="shared" si="280"/>
        <v>0.25</v>
      </c>
      <c r="BB541" s="174" t="str">
        <f t="shared" si="281"/>
        <v/>
      </c>
      <c r="BC541" s="186">
        <f t="shared" si="304"/>
        <v>0.25</v>
      </c>
      <c r="BD541" s="174" t="str">
        <f t="shared" si="282"/>
        <v/>
      </c>
      <c r="BE541" s="201">
        <f t="shared" si="283"/>
        <v>0.25</v>
      </c>
      <c r="BF541" s="174" t="str">
        <f t="shared" si="284"/>
        <v/>
      </c>
      <c r="BG541" s="186">
        <f t="shared" si="285"/>
        <v>0.25</v>
      </c>
      <c r="BH541" s="175" t="str">
        <f t="shared" si="286"/>
        <v/>
      </c>
      <c r="BI541" s="632"/>
      <c r="BQ541" s="57" t="s">
        <v>2571</v>
      </c>
    </row>
    <row r="542" spans="1:69" ht="18.75" x14ac:dyDescent="0.3">
      <c r="A542" s="221"/>
      <c r="B542" s="222"/>
      <c r="C542" s="213">
        <v>531</v>
      </c>
      <c r="D542" s="649" t="s">
        <v>3681</v>
      </c>
      <c r="E542" s="16" t="s">
        <v>46</v>
      </c>
      <c r="F542" s="17"/>
      <c r="G542" s="134">
        <v>44256</v>
      </c>
      <c r="H542" s="135">
        <v>44259</v>
      </c>
      <c r="I542" s="141" t="s">
        <v>0</v>
      </c>
      <c r="J542" s="25"/>
      <c r="K542" s="145"/>
      <c r="L542" s="28"/>
      <c r="M542" s="395">
        <v>44259</v>
      </c>
      <c r="N542" s="158">
        <f t="shared" si="287"/>
        <v>4</v>
      </c>
      <c r="O542" s="27" t="s">
        <v>0</v>
      </c>
      <c r="P542" s="27"/>
      <c r="Q542" s="27"/>
      <c r="R542" s="27"/>
      <c r="S542" s="27"/>
      <c r="T542" s="28"/>
      <c r="U542" s="29"/>
      <c r="V542" s="32">
        <v>0.25</v>
      </c>
      <c r="W542" s="318">
        <v>0.25</v>
      </c>
      <c r="X542" s="319"/>
      <c r="Y542" s="160">
        <f t="shared" si="273"/>
        <v>0.5</v>
      </c>
      <c r="Z542" s="159">
        <f t="shared" si="288"/>
        <v>7.5</v>
      </c>
      <c r="AA542" s="327"/>
      <c r="AB542" s="400">
        <f t="shared" si="297"/>
        <v>-30</v>
      </c>
      <c r="AC542" s="371"/>
      <c r="AD542" s="226" t="str">
        <f t="shared" si="274"/>
        <v/>
      </c>
      <c r="AE542" s="368">
        <f t="shared" si="289"/>
        <v>-22.5</v>
      </c>
      <c r="AF542" s="339"/>
      <c r="AG542" s="338"/>
      <c r="AH542" s="336"/>
      <c r="AI542" s="161">
        <f t="shared" si="290"/>
        <v>0</v>
      </c>
      <c r="AJ542" s="162">
        <f t="shared" si="275"/>
        <v>7.5</v>
      </c>
      <c r="AK542" s="163">
        <f t="shared" si="291"/>
        <v>7.5</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f t="shared" si="276"/>
        <v>4</v>
      </c>
      <c r="AX542" s="165" t="str">
        <f t="shared" si="277"/>
        <v/>
      </c>
      <c r="AY542" s="193">
        <f t="shared" si="278"/>
        <v>4</v>
      </c>
      <c r="AZ542" s="183" t="str">
        <f t="shared" si="279"/>
        <v/>
      </c>
      <c r="BA542" s="173">
        <f t="shared" si="280"/>
        <v>0.25</v>
      </c>
      <c r="BB542" s="174" t="str">
        <f t="shared" si="281"/>
        <v/>
      </c>
      <c r="BC542" s="186">
        <f t="shared" si="304"/>
        <v>0.25</v>
      </c>
      <c r="BD542" s="174" t="str">
        <f t="shared" si="282"/>
        <v/>
      </c>
      <c r="BE542" s="201">
        <f t="shared" si="283"/>
        <v>0.25</v>
      </c>
      <c r="BF542" s="174" t="str">
        <f t="shared" si="284"/>
        <v/>
      </c>
      <c r="BG542" s="186">
        <f t="shared" si="285"/>
        <v>0.25</v>
      </c>
      <c r="BH542" s="175" t="str">
        <f t="shared" si="286"/>
        <v/>
      </c>
      <c r="BI542" s="632"/>
      <c r="BQ542" s="57" t="s">
        <v>2572</v>
      </c>
    </row>
    <row r="543" spans="1:69" ht="18.75" x14ac:dyDescent="0.3">
      <c r="A543" s="221"/>
      <c r="B543" s="222"/>
      <c r="C543" s="214">
        <v>532</v>
      </c>
      <c r="D543" s="650" t="s">
        <v>3682</v>
      </c>
      <c r="E543" s="16" t="s">
        <v>46</v>
      </c>
      <c r="F543" s="17"/>
      <c r="G543" s="134">
        <v>44256</v>
      </c>
      <c r="H543" s="135">
        <v>44259</v>
      </c>
      <c r="I543" s="141" t="s">
        <v>0</v>
      </c>
      <c r="J543" s="25"/>
      <c r="K543" s="145"/>
      <c r="L543" s="28"/>
      <c r="M543" s="395">
        <v>44259</v>
      </c>
      <c r="N543" s="158">
        <f t="shared" si="287"/>
        <v>4</v>
      </c>
      <c r="O543" s="27" t="s">
        <v>0</v>
      </c>
      <c r="P543" s="27"/>
      <c r="Q543" s="27"/>
      <c r="R543" s="27"/>
      <c r="S543" s="27"/>
      <c r="T543" s="28"/>
      <c r="U543" s="29"/>
      <c r="V543" s="32">
        <v>0.25</v>
      </c>
      <c r="W543" s="318">
        <v>0.25</v>
      </c>
      <c r="X543" s="319"/>
      <c r="Y543" s="160">
        <f t="shared" si="273"/>
        <v>0.5</v>
      </c>
      <c r="Z543" s="159">
        <f t="shared" si="288"/>
        <v>7.5</v>
      </c>
      <c r="AA543" s="327"/>
      <c r="AB543" s="400">
        <f t="shared" si="297"/>
        <v>-30</v>
      </c>
      <c r="AC543" s="371"/>
      <c r="AD543" s="226" t="str">
        <f t="shared" si="274"/>
        <v/>
      </c>
      <c r="AE543" s="368">
        <f t="shared" si="289"/>
        <v>-22.5</v>
      </c>
      <c r="AF543" s="339"/>
      <c r="AG543" s="338"/>
      <c r="AH543" s="336"/>
      <c r="AI543" s="161">
        <f t="shared" si="290"/>
        <v>0</v>
      </c>
      <c r="AJ543" s="162">
        <f t="shared" si="275"/>
        <v>7.5</v>
      </c>
      <c r="AK543" s="163">
        <f t="shared" si="291"/>
        <v>7.5</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f t="shared" si="276"/>
        <v>4</v>
      </c>
      <c r="AX543" s="165" t="str">
        <f t="shared" si="277"/>
        <v/>
      </c>
      <c r="AY543" s="193">
        <f t="shared" si="278"/>
        <v>4</v>
      </c>
      <c r="AZ543" s="183" t="str">
        <f t="shared" si="279"/>
        <v/>
      </c>
      <c r="BA543" s="173">
        <f t="shared" si="280"/>
        <v>0.25</v>
      </c>
      <c r="BB543" s="174" t="str">
        <f t="shared" si="281"/>
        <v/>
      </c>
      <c r="BC543" s="186">
        <f t="shared" si="304"/>
        <v>0.25</v>
      </c>
      <c r="BD543" s="174" t="str">
        <f t="shared" si="282"/>
        <v/>
      </c>
      <c r="BE543" s="201">
        <f t="shared" si="283"/>
        <v>0.25</v>
      </c>
      <c r="BF543" s="174" t="str">
        <f t="shared" si="284"/>
        <v/>
      </c>
      <c r="BG543" s="186">
        <f t="shared" si="285"/>
        <v>0.25</v>
      </c>
      <c r="BH543" s="175" t="str">
        <f t="shared" si="286"/>
        <v/>
      </c>
      <c r="BI543" s="632"/>
      <c r="BQ543" s="57" t="s">
        <v>2573</v>
      </c>
    </row>
    <row r="544" spans="1:69" ht="18.75" x14ac:dyDescent="0.3">
      <c r="A544" s="221"/>
      <c r="B544" s="222"/>
      <c r="C544" s="214">
        <v>533</v>
      </c>
      <c r="D544" s="649" t="s">
        <v>3683</v>
      </c>
      <c r="E544" s="16" t="s">
        <v>46</v>
      </c>
      <c r="F544" s="17"/>
      <c r="G544" s="134">
        <v>44256</v>
      </c>
      <c r="H544" s="135">
        <v>44259</v>
      </c>
      <c r="I544" s="141" t="s">
        <v>0</v>
      </c>
      <c r="J544" s="25"/>
      <c r="K544" s="145"/>
      <c r="L544" s="28"/>
      <c r="M544" s="395">
        <v>44259</v>
      </c>
      <c r="N544" s="158">
        <f t="shared" si="287"/>
        <v>4</v>
      </c>
      <c r="O544" s="27" t="s">
        <v>0</v>
      </c>
      <c r="P544" s="27"/>
      <c r="Q544" s="27"/>
      <c r="R544" s="27"/>
      <c r="S544" s="27"/>
      <c r="T544" s="28"/>
      <c r="U544" s="29"/>
      <c r="V544" s="32">
        <v>0.25</v>
      </c>
      <c r="W544" s="318">
        <v>0.25</v>
      </c>
      <c r="X544" s="319"/>
      <c r="Y544" s="160">
        <f t="shared" si="273"/>
        <v>0.5</v>
      </c>
      <c r="Z544" s="159">
        <f t="shared" si="288"/>
        <v>7.5</v>
      </c>
      <c r="AA544" s="327"/>
      <c r="AB544" s="400">
        <f t="shared" si="297"/>
        <v>-30</v>
      </c>
      <c r="AC544" s="371"/>
      <c r="AD544" s="226" t="str">
        <f t="shared" si="274"/>
        <v/>
      </c>
      <c r="AE544" s="368">
        <f t="shared" si="289"/>
        <v>-22.5</v>
      </c>
      <c r="AF544" s="339"/>
      <c r="AG544" s="338"/>
      <c r="AH544" s="336"/>
      <c r="AI544" s="161">
        <f t="shared" si="290"/>
        <v>0</v>
      </c>
      <c r="AJ544" s="162">
        <f t="shared" si="275"/>
        <v>7.5</v>
      </c>
      <c r="AK544" s="163">
        <f t="shared" si="291"/>
        <v>7.5</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f t="shared" si="276"/>
        <v>4</v>
      </c>
      <c r="AX544" s="165" t="str">
        <f t="shared" si="277"/>
        <v/>
      </c>
      <c r="AY544" s="193">
        <f t="shared" si="278"/>
        <v>4</v>
      </c>
      <c r="AZ544" s="183" t="str">
        <f t="shared" si="279"/>
        <v/>
      </c>
      <c r="BA544" s="173">
        <f t="shared" si="280"/>
        <v>0.25</v>
      </c>
      <c r="BB544" s="174" t="str">
        <f t="shared" si="281"/>
        <v/>
      </c>
      <c r="BC544" s="186">
        <f t="shared" si="304"/>
        <v>0.25</v>
      </c>
      <c r="BD544" s="174" t="str">
        <f t="shared" si="282"/>
        <v/>
      </c>
      <c r="BE544" s="201">
        <f t="shared" si="283"/>
        <v>0.25</v>
      </c>
      <c r="BF544" s="174" t="str">
        <f t="shared" si="284"/>
        <v/>
      </c>
      <c r="BG544" s="186">
        <f t="shared" si="285"/>
        <v>0.25</v>
      </c>
      <c r="BH544" s="175" t="str">
        <f t="shared" si="286"/>
        <v/>
      </c>
      <c r="BI544" s="632"/>
      <c r="BQ544" s="57" t="s">
        <v>2574</v>
      </c>
    </row>
    <row r="545" spans="1:69" ht="18.75" x14ac:dyDescent="0.3">
      <c r="A545" s="221"/>
      <c r="B545" s="222"/>
      <c r="C545" s="213">
        <v>534</v>
      </c>
      <c r="D545" s="649" t="s">
        <v>3684</v>
      </c>
      <c r="E545" s="16" t="s">
        <v>46</v>
      </c>
      <c r="F545" s="17"/>
      <c r="G545" s="134">
        <v>44256</v>
      </c>
      <c r="H545" s="135">
        <v>44259</v>
      </c>
      <c r="I545" s="141" t="s">
        <v>0</v>
      </c>
      <c r="J545" s="25"/>
      <c r="K545" s="145"/>
      <c r="L545" s="28"/>
      <c r="M545" s="395">
        <v>44259</v>
      </c>
      <c r="N545" s="158">
        <f t="shared" si="287"/>
        <v>4</v>
      </c>
      <c r="O545" s="27" t="s">
        <v>0</v>
      </c>
      <c r="P545" s="27"/>
      <c r="Q545" s="27"/>
      <c r="R545" s="27"/>
      <c r="S545" s="27"/>
      <c r="T545" s="28"/>
      <c r="U545" s="29"/>
      <c r="V545" s="32">
        <v>0.25</v>
      </c>
      <c r="W545" s="318">
        <v>0.25</v>
      </c>
      <c r="X545" s="319"/>
      <c r="Y545" s="160">
        <f t="shared" si="273"/>
        <v>0.5</v>
      </c>
      <c r="Z545" s="159">
        <f t="shared" si="288"/>
        <v>7.5</v>
      </c>
      <c r="AA545" s="327"/>
      <c r="AB545" s="400">
        <f t="shared" si="297"/>
        <v>-30</v>
      </c>
      <c r="AC545" s="371"/>
      <c r="AD545" s="226" t="str">
        <f t="shared" si="274"/>
        <v/>
      </c>
      <c r="AE545" s="368">
        <f t="shared" si="289"/>
        <v>-22.5</v>
      </c>
      <c r="AF545" s="339"/>
      <c r="AG545" s="338"/>
      <c r="AH545" s="336"/>
      <c r="AI545" s="161">
        <f t="shared" si="290"/>
        <v>0</v>
      </c>
      <c r="AJ545" s="162">
        <f t="shared" si="275"/>
        <v>7.5</v>
      </c>
      <c r="AK545" s="163">
        <f t="shared" si="291"/>
        <v>7.5</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f t="shared" si="276"/>
        <v>4</v>
      </c>
      <c r="AX545" s="165" t="str">
        <f t="shared" si="277"/>
        <v/>
      </c>
      <c r="AY545" s="193">
        <f t="shared" si="278"/>
        <v>4</v>
      </c>
      <c r="AZ545" s="183" t="str">
        <f t="shared" si="279"/>
        <v/>
      </c>
      <c r="BA545" s="173">
        <f t="shared" si="280"/>
        <v>0.25</v>
      </c>
      <c r="BB545" s="174" t="str">
        <f t="shared" si="281"/>
        <v/>
      </c>
      <c r="BC545" s="186">
        <f t="shared" si="304"/>
        <v>0.25</v>
      </c>
      <c r="BD545" s="174" t="str">
        <f t="shared" si="282"/>
        <v/>
      </c>
      <c r="BE545" s="201">
        <f t="shared" si="283"/>
        <v>0.25</v>
      </c>
      <c r="BF545" s="174" t="str">
        <f t="shared" si="284"/>
        <v/>
      </c>
      <c r="BG545" s="186">
        <f t="shared" si="285"/>
        <v>0.25</v>
      </c>
      <c r="BH545" s="175" t="str">
        <f t="shared" si="286"/>
        <v/>
      </c>
      <c r="BI545" s="632"/>
      <c r="BQ545" s="57" t="s">
        <v>2575</v>
      </c>
    </row>
    <row r="546" spans="1:69" ht="18.75" x14ac:dyDescent="0.3">
      <c r="A546" s="221"/>
      <c r="B546" s="222"/>
      <c r="C546" s="214">
        <v>535</v>
      </c>
      <c r="D546" s="649" t="s">
        <v>3685</v>
      </c>
      <c r="E546" s="16" t="s">
        <v>46</v>
      </c>
      <c r="F546" s="17"/>
      <c r="G546" s="134">
        <v>44256</v>
      </c>
      <c r="H546" s="135">
        <v>44259</v>
      </c>
      <c r="I546" s="141" t="s">
        <v>0</v>
      </c>
      <c r="J546" s="25"/>
      <c r="K546" s="145"/>
      <c r="L546" s="28"/>
      <c r="M546" s="395">
        <v>44259</v>
      </c>
      <c r="N546" s="158">
        <f t="shared" si="287"/>
        <v>4</v>
      </c>
      <c r="O546" s="27" t="s">
        <v>0</v>
      </c>
      <c r="P546" s="27"/>
      <c r="Q546" s="27"/>
      <c r="R546" s="27"/>
      <c r="S546" s="27"/>
      <c r="T546" s="28"/>
      <c r="U546" s="29"/>
      <c r="V546" s="32">
        <v>0.25</v>
      </c>
      <c r="W546" s="318">
        <v>0.25</v>
      </c>
      <c r="X546" s="319"/>
      <c r="Y546" s="160">
        <f t="shared" si="273"/>
        <v>0.5</v>
      </c>
      <c r="Z546" s="159">
        <f t="shared" si="288"/>
        <v>7.5</v>
      </c>
      <c r="AA546" s="327"/>
      <c r="AB546" s="400">
        <f t="shared" si="297"/>
        <v>-30</v>
      </c>
      <c r="AC546" s="371"/>
      <c r="AD546" s="226" t="str">
        <f t="shared" si="274"/>
        <v/>
      </c>
      <c r="AE546" s="368">
        <f t="shared" si="289"/>
        <v>-22.5</v>
      </c>
      <c r="AF546" s="339"/>
      <c r="AG546" s="338"/>
      <c r="AH546" s="336"/>
      <c r="AI546" s="161">
        <f t="shared" si="290"/>
        <v>0</v>
      </c>
      <c r="AJ546" s="162">
        <f t="shared" si="275"/>
        <v>7.5</v>
      </c>
      <c r="AK546" s="163">
        <f t="shared" si="291"/>
        <v>7.5</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f t="shared" si="276"/>
        <v>4</v>
      </c>
      <c r="AX546" s="165" t="str">
        <f t="shared" si="277"/>
        <v/>
      </c>
      <c r="AY546" s="193">
        <f t="shared" si="278"/>
        <v>4</v>
      </c>
      <c r="AZ546" s="183" t="str">
        <f t="shared" si="279"/>
        <v/>
      </c>
      <c r="BA546" s="173">
        <f t="shared" si="280"/>
        <v>0.25</v>
      </c>
      <c r="BB546" s="174" t="str">
        <f t="shared" si="281"/>
        <v/>
      </c>
      <c r="BC546" s="186">
        <f t="shared" si="304"/>
        <v>0.25</v>
      </c>
      <c r="BD546" s="174" t="str">
        <f t="shared" si="282"/>
        <v/>
      </c>
      <c r="BE546" s="201">
        <f t="shared" si="283"/>
        <v>0.25</v>
      </c>
      <c r="BF546" s="174" t="str">
        <f t="shared" si="284"/>
        <v/>
      </c>
      <c r="BG546" s="186">
        <f t="shared" si="285"/>
        <v>0.25</v>
      </c>
      <c r="BH546" s="175" t="str">
        <f t="shared" si="286"/>
        <v/>
      </c>
      <c r="BI546" s="632"/>
      <c r="BQ546" s="57" t="s">
        <v>2576</v>
      </c>
    </row>
    <row r="547" spans="1:69" ht="18.75" x14ac:dyDescent="0.3">
      <c r="A547" s="221"/>
      <c r="B547" s="222"/>
      <c r="C547" s="213">
        <v>536</v>
      </c>
      <c r="D547" s="650" t="s">
        <v>3686</v>
      </c>
      <c r="E547" s="16" t="s">
        <v>46</v>
      </c>
      <c r="F547" s="17"/>
      <c r="G547" s="134">
        <v>44256</v>
      </c>
      <c r="H547" s="135">
        <v>44259</v>
      </c>
      <c r="I547" s="141" t="s">
        <v>0</v>
      </c>
      <c r="J547" s="25"/>
      <c r="K547" s="145"/>
      <c r="L547" s="28"/>
      <c r="M547" s="395">
        <v>44259</v>
      </c>
      <c r="N547" s="158">
        <f t="shared" si="287"/>
        <v>4</v>
      </c>
      <c r="O547" s="27" t="s">
        <v>0</v>
      </c>
      <c r="P547" s="27"/>
      <c r="Q547" s="27"/>
      <c r="R547" s="27"/>
      <c r="S547" s="27"/>
      <c r="T547" s="28"/>
      <c r="U547" s="29"/>
      <c r="V547" s="32">
        <v>0.25</v>
      </c>
      <c r="W547" s="318">
        <v>0.25</v>
      </c>
      <c r="X547" s="319"/>
      <c r="Y547" s="160">
        <f t="shared" si="273"/>
        <v>0.5</v>
      </c>
      <c r="Z547" s="159">
        <f t="shared" si="288"/>
        <v>7.5</v>
      </c>
      <c r="AA547" s="327"/>
      <c r="AB547" s="400">
        <f t="shared" si="297"/>
        <v>-30</v>
      </c>
      <c r="AC547" s="371"/>
      <c r="AD547" s="226" t="str">
        <f t="shared" si="274"/>
        <v/>
      </c>
      <c r="AE547" s="368">
        <f t="shared" si="289"/>
        <v>-22.5</v>
      </c>
      <c r="AF547" s="339"/>
      <c r="AG547" s="338"/>
      <c r="AH547" s="336"/>
      <c r="AI547" s="161">
        <f t="shared" si="290"/>
        <v>0</v>
      </c>
      <c r="AJ547" s="162">
        <f t="shared" si="275"/>
        <v>7.5</v>
      </c>
      <c r="AK547" s="163">
        <f t="shared" si="291"/>
        <v>7.5</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f t="shared" si="276"/>
        <v>4</v>
      </c>
      <c r="AX547" s="165" t="str">
        <f t="shared" si="277"/>
        <v/>
      </c>
      <c r="AY547" s="193">
        <f t="shared" si="278"/>
        <v>4</v>
      </c>
      <c r="AZ547" s="183" t="str">
        <f t="shared" si="279"/>
        <v/>
      </c>
      <c r="BA547" s="173">
        <f t="shared" si="280"/>
        <v>0.25</v>
      </c>
      <c r="BB547" s="174" t="str">
        <f t="shared" si="281"/>
        <v/>
      </c>
      <c r="BC547" s="186">
        <f t="shared" si="304"/>
        <v>0.25</v>
      </c>
      <c r="BD547" s="174" t="str">
        <f t="shared" si="282"/>
        <v/>
      </c>
      <c r="BE547" s="201">
        <f t="shared" si="283"/>
        <v>0.25</v>
      </c>
      <c r="BF547" s="174" t="str">
        <f t="shared" si="284"/>
        <v/>
      </c>
      <c r="BG547" s="186">
        <f t="shared" si="285"/>
        <v>0.25</v>
      </c>
      <c r="BH547" s="175" t="str">
        <f t="shared" si="286"/>
        <v/>
      </c>
      <c r="BI547" s="632"/>
      <c r="BQ547" s="57" t="s">
        <v>2577</v>
      </c>
    </row>
    <row r="548" spans="1:69" ht="18.75" x14ac:dyDescent="0.3">
      <c r="A548" s="221"/>
      <c r="B548" s="222"/>
      <c r="C548" s="214">
        <v>537</v>
      </c>
      <c r="D548" s="649" t="s">
        <v>3687</v>
      </c>
      <c r="E548" s="16" t="s">
        <v>46</v>
      </c>
      <c r="F548" s="17"/>
      <c r="G548" s="134">
        <v>44256</v>
      </c>
      <c r="H548" s="135">
        <v>44259</v>
      </c>
      <c r="I548" s="141" t="s">
        <v>0</v>
      </c>
      <c r="J548" s="80"/>
      <c r="K548" s="147"/>
      <c r="L548" s="30"/>
      <c r="M548" s="395">
        <v>44259</v>
      </c>
      <c r="N548" s="158">
        <f t="shared" si="287"/>
        <v>4</v>
      </c>
      <c r="O548" s="27" t="s">
        <v>0</v>
      </c>
      <c r="P548" s="27"/>
      <c r="Q548" s="27"/>
      <c r="R548" s="27"/>
      <c r="S548" s="27"/>
      <c r="T548" s="28"/>
      <c r="U548" s="29"/>
      <c r="V548" s="32">
        <v>0.25</v>
      </c>
      <c r="W548" s="318">
        <v>0.25</v>
      </c>
      <c r="X548" s="319"/>
      <c r="Y548" s="160">
        <f t="shared" si="273"/>
        <v>0.5</v>
      </c>
      <c r="Z548" s="159">
        <f t="shared" si="288"/>
        <v>7.5</v>
      </c>
      <c r="AA548" s="327"/>
      <c r="AB548" s="400">
        <f t="shared" si="297"/>
        <v>-30</v>
      </c>
      <c r="AC548" s="371"/>
      <c r="AD548" s="226" t="str">
        <f t="shared" si="274"/>
        <v/>
      </c>
      <c r="AE548" s="368">
        <f t="shared" si="289"/>
        <v>-22.5</v>
      </c>
      <c r="AF548" s="339"/>
      <c r="AG548" s="338"/>
      <c r="AH548" s="336"/>
      <c r="AI548" s="161">
        <f t="shared" si="290"/>
        <v>0</v>
      </c>
      <c r="AJ548" s="162">
        <f t="shared" si="275"/>
        <v>7.5</v>
      </c>
      <c r="AK548" s="163">
        <f t="shared" si="291"/>
        <v>7.5</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f t="shared" si="276"/>
        <v>4</v>
      </c>
      <c r="AX548" s="165" t="str">
        <f t="shared" si="277"/>
        <v/>
      </c>
      <c r="AY548" s="193">
        <f t="shared" si="278"/>
        <v>4</v>
      </c>
      <c r="AZ548" s="183" t="str">
        <f t="shared" si="279"/>
        <v/>
      </c>
      <c r="BA548" s="173">
        <f t="shared" si="280"/>
        <v>0.25</v>
      </c>
      <c r="BB548" s="174" t="str">
        <f t="shared" si="281"/>
        <v/>
      </c>
      <c r="BC548" s="186">
        <f t="shared" si="304"/>
        <v>0.25</v>
      </c>
      <c r="BD548" s="174" t="str">
        <f t="shared" si="282"/>
        <v/>
      </c>
      <c r="BE548" s="201">
        <f t="shared" si="283"/>
        <v>0.25</v>
      </c>
      <c r="BF548" s="174" t="str">
        <f t="shared" si="284"/>
        <v/>
      </c>
      <c r="BG548" s="186">
        <f t="shared" si="285"/>
        <v>0.25</v>
      </c>
      <c r="BH548" s="175" t="str">
        <f t="shared" si="286"/>
        <v/>
      </c>
      <c r="BI548" s="632"/>
      <c r="BQ548" s="57" t="s">
        <v>2578</v>
      </c>
    </row>
    <row r="549" spans="1:69" ht="18.75" x14ac:dyDescent="0.3">
      <c r="A549" s="221"/>
      <c r="B549" s="222"/>
      <c r="C549" s="214">
        <v>538</v>
      </c>
      <c r="D549" s="649" t="s">
        <v>3688</v>
      </c>
      <c r="E549" s="16" t="s">
        <v>46</v>
      </c>
      <c r="F549" s="17"/>
      <c r="G549" s="134">
        <v>44256</v>
      </c>
      <c r="H549" s="135">
        <v>44259</v>
      </c>
      <c r="I549" s="141" t="s">
        <v>0</v>
      </c>
      <c r="J549" s="25"/>
      <c r="K549" s="145"/>
      <c r="L549" s="28"/>
      <c r="M549" s="395">
        <v>44259</v>
      </c>
      <c r="N549" s="158">
        <f t="shared" si="287"/>
        <v>4</v>
      </c>
      <c r="O549" s="27" t="s">
        <v>0</v>
      </c>
      <c r="P549" s="27"/>
      <c r="Q549" s="27"/>
      <c r="R549" s="27"/>
      <c r="S549" s="27"/>
      <c r="T549" s="28"/>
      <c r="U549" s="29"/>
      <c r="V549" s="32">
        <v>0.25</v>
      </c>
      <c r="W549" s="318">
        <v>0.25</v>
      </c>
      <c r="X549" s="319"/>
      <c r="Y549" s="160">
        <f t="shared" si="273"/>
        <v>0.5</v>
      </c>
      <c r="Z549" s="159">
        <f t="shared" si="288"/>
        <v>7.5</v>
      </c>
      <c r="AA549" s="327"/>
      <c r="AB549" s="400">
        <f t="shared" si="297"/>
        <v>-30</v>
      </c>
      <c r="AC549" s="371"/>
      <c r="AD549" s="226" t="str">
        <f t="shared" si="274"/>
        <v/>
      </c>
      <c r="AE549" s="368">
        <f t="shared" si="289"/>
        <v>-22.5</v>
      </c>
      <c r="AF549" s="339"/>
      <c r="AG549" s="338"/>
      <c r="AH549" s="336"/>
      <c r="AI549" s="161">
        <f t="shared" si="290"/>
        <v>0</v>
      </c>
      <c r="AJ549" s="162">
        <f t="shared" si="275"/>
        <v>7.5</v>
      </c>
      <c r="AK549" s="163">
        <f t="shared" si="291"/>
        <v>7.5</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f t="shared" si="276"/>
        <v>4</v>
      </c>
      <c r="AX549" s="165" t="str">
        <f t="shared" si="277"/>
        <v/>
      </c>
      <c r="AY549" s="193">
        <f t="shared" si="278"/>
        <v>4</v>
      </c>
      <c r="AZ549" s="183" t="str">
        <f t="shared" si="279"/>
        <v/>
      </c>
      <c r="BA549" s="173">
        <f t="shared" si="280"/>
        <v>0.25</v>
      </c>
      <c r="BB549" s="174" t="str">
        <f t="shared" si="281"/>
        <v/>
      </c>
      <c r="BC549" s="186">
        <f t="shared" si="304"/>
        <v>0.25</v>
      </c>
      <c r="BD549" s="174" t="str">
        <f t="shared" si="282"/>
        <v/>
      </c>
      <c r="BE549" s="201">
        <f t="shared" si="283"/>
        <v>0.25</v>
      </c>
      <c r="BF549" s="174" t="str">
        <f t="shared" si="284"/>
        <v/>
      </c>
      <c r="BG549" s="186">
        <f t="shared" si="285"/>
        <v>0.25</v>
      </c>
      <c r="BH549" s="175" t="str">
        <f t="shared" si="286"/>
        <v/>
      </c>
      <c r="BI549" s="632"/>
      <c r="BQ549" s="57" t="s">
        <v>2579</v>
      </c>
    </row>
    <row r="550" spans="1:69" ht="18.75" x14ac:dyDescent="0.3">
      <c r="A550" s="221"/>
      <c r="B550" s="222"/>
      <c r="C550" s="213">
        <v>539</v>
      </c>
      <c r="D550" s="649" t="s">
        <v>3689</v>
      </c>
      <c r="E550" s="16" t="s">
        <v>46</v>
      </c>
      <c r="F550" s="17"/>
      <c r="G550" s="134">
        <v>44256</v>
      </c>
      <c r="H550" s="135">
        <v>44259</v>
      </c>
      <c r="I550" s="141" t="s">
        <v>0</v>
      </c>
      <c r="J550" s="25"/>
      <c r="K550" s="145"/>
      <c r="L550" s="28"/>
      <c r="M550" s="395">
        <v>44259</v>
      </c>
      <c r="N550" s="158">
        <f t="shared" si="287"/>
        <v>4</v>
      </c>
      <c r="O550" s="27" t="s">
        <v>0</v>
      </c>
      <c r="P550" s="27"/>
      <c r="Q550" s="27"/>
      <c r="R550" s="27"/>
      <c r="S550" s="27"/>
      <c r="T550" s="28"/>
      <c r="U550" s="29"/>
      <c r="V550" s="32">
        <v>0.25</v>
      </c>
      <c r="W550" s="318">
        <v>0.25</v>
      </c>
      <c r="X550" s="319"/>
      <c r="Y550" s="160">
        <f t="shared" si="273"/>
        <v>0.5</v>
      </c>
      <c r="Z550" s="159">
        <f t="shared" si="288"/>
        <v>7.5</v>
      </c>
      <c r="AA550" s="327"/>
      <c r="AB550" s="400">
        <f t="shared" si="297"/>
        <v>-30</v>
      </c>
      <c r="AC550" s="371"/>
      <c r="AD550" s="226" t="str">
        <f t="shared" si="274"/>
        <v/>
      </c>
      <c r="AE550" s="368">
        <f t="shared" si="289"/>
        <v>-22.5</v>
      </c>
      <c r="AF550" s="339"/>
      <c r="AG550" s="338"/>
      <c r="AH550" s="336"/>
      <c r="AI550" s="161">
        <f t="shared" si="290"/>
        <v>0</v>
      </c>
      <c r="AJ550" s="162">
        <f t="shared" si="275"/>
        <v>7.5</v>
      </c>
      <c r="AK550" s="163">
        <f t="shared" si="291"/>
        <v>7.5</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f t="shared" si="276"/>
        <v>4</v>
      </c>
      <c r="AX550" s="165" t="str">
        <f t="shared" si="277"/>
        <v/>
      </c>
      <c r="AY550" s="193">
        <f t="shared" si="278"/>
        <v>4</v>
      </c>
      <c r="AZ550" s="183" t="str">
        <f t="shared" si="279"/>
        <v/>
      </c>
      <c r="BA550" s="173">
        <f t="shared" si="280"/>
        <v>0.25</v>
      </c>
      <c r="BB550" s="174" t="str">
        <f t="shared" si="281"/>
        <v/>
      </c>
      <c r="BC550" s="186">
        <f t="shared" si="304"/>
        <v>0.25</v>
      </c>
      <c r="BD550" s="174" t="str">
        <f t="shared" si="282"/>
        <v/>
      </c>
      <c r="BE550" s="201">
        <f t="shared" si="283"/>
        <v>0.25</v>
      </c>
      <c r="BF550" s="174" t="str">
        <f t="shared" si="284"/>
        <v/>
      </c>
      <c r="BG550" s="186">
        <f t="shared" si="285"/>
        <v>0.25</v>
      </c>
      <c r="BH550" s="175" t="str">
        <f t="shared" si="286"/>
        <v/>
      </c>
      <c r="BI550" s="632"/>
      <c r="BQ550" s="57" t="s">
        <v>2580</v>
      </c>
    </row>
    <row r="551" spans="1:69" ht="18.75" x14ac:dyDescent="0.3">
      <c r="A551" s="221"/>
      <c r="B551" s="222"/>
      <c r="C551" s="214">
        <v>540</v>
      </c>
      <c r="D551" s="650" t="s">
        <v>3690</v>
      </c>
      <c r="E551" s="16" t="s">
        <v>46</v>
      </c>
      <c r="F551" s="17"/>
      <c r="G551" s="134">
        <v>44256</v>
      </c>
      <c r="H551" s="135">
        <v>44259</v>
      </c>
      <c r="I551" s="141" t="s">
        <v>0</v>
      </c>
      <c r="J551" s="25"/>
      <c r="K551" s="145"/>
      <c r="L551" s="28"/>
      <c r="M551" s="395">
        <v>44259</v>
      </c>
      <c r="N551" s="158">
        <f t="shared" si="287"/>
        <v>4</v>
      </c>
      <c r="O551" s="27" t="s">
        <v>0</v>
      </c>
      <c r="P551" s="27"/>
      <c r="Q551" s="27"/>
      <c r="R551" s="27"/>
      <c r="S551" s="27"/>
      <c r="T551" s="28"/>
      <c r="U551" s="29"/>
      <c r="V551" s="32">
        <v>0.25</v>
      </c>
      <c r="W551" s="318">
        <v>0.25</v>
      </c>
      <c r="X551" s="319"/>
      <c r="Y551" s="160">
        <f t="shared" si="273"/>
        <v>0.5</v>
      </c>
      <c r="Z551" s="159">
        <f t="shared" si="288"/>
        <v>7.5</v>
      </c>
      <c r="AA551" s="327"/>
      <c r="AB551" s="400">
        <f t="shared" si="297"/>
        <v>-30</v>
      </c>
      <c r="AC551" s="371"/>
      <c r="AD551" s="226" t="str">
        <f t="shared" si="274"/>
        <v/>
      </c>
      <c r="AE551" s="368">
        <f t="shared" si="289"/>
        <v>-22.5</v>
      </c>
      <c r="AF551" s="339"/>
      <c r="AG551" s="338"/>
      <c r="AH551" s="336"/>
      <c r="AI551" s="161">
        <f t="shared" si="290"/>
        <v>0</v>
      </c>
      <c r="AJ551" s="162">
        <f t="shared" si="275"/>
        <v>7.5</v>
      </c>
      <c r="AK551" s="163">
        <f t="shared" si="291"/>
        <v>7.5</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f t="shared" si="276"/>
        <v>4</v>
      </c>
      <c r="AX551" s="165" t="str">
        <f t="shared" si="277"/>
        <v/>
      </c>
      <c r="AY551" s="193">
        <f t="shared" si="278"/>
        <v>4</v>
      </c>
      <c r="AZ551" s="183" t="str">
        <f t="shared" si="279"/>
        <v/>
      </c>
      <c r="BA551" s="173">
        <f t="shared" si="280"/>
        <v>0.25</v>
      </c>
      <c r="BB551" s="174" t="str">
        <f t="shared" si="281"/>
        <v/>
      </c>
      <c r="BC551" s="186">
        <f t="shared" si="304"/>
        <v>0.25</v>
      </c>
      <c r="BD551" s="174" t="str">
        <f t="shared" si="282"/>
        <v/>
      </c>
      <c r="BE551" s="201">
        <f t="shared" si="283"/>
        <v>0.25</v>
      </c>
      <c r="BF551" s="174" t="str">
        <f t="shared" si="284"/>
        <v/>
      </c>
      <c r="BG551" s="186">
        <f t="shared" si="285"/>
        <v>0.25</v>
      </c>
      <c r="BH551" s="175" t="str">
        <f t="shared" si="286"/>
        <v/>
      </c>
      <c r="BI551" s="632"/>
      <c r="BQ551" s="71" t="s">
        <v>2591</v>
      </c>
    </row>
    <row r="552" spans="1:69" ht="18.75" x14ac:dyDescent="0.3">
      <c r="A552" s="221"/>
      <c r="B552" s="222"/>
      <c r="C552" s="213">
        <v>541</v>
      </c>
      <c r="D552" s="649" t="s">
        <v>3691</v>
      </c>
      <c r="E552" s="16" t="s">
        <v>46</v>
      </c>
      <c r="F552" s="17"/>
      <c r="G552" s="134">
        <v>44256</v>
      </c>
      <c r="H552" s="135">
        <v>44259</v>
      </c>
      <c r="I552" s="141" t="s">
        <v>0</v>
      </c>
      <c r="J552" s="25"/>
      <c r="K552" s="145"/>
      <c r="L552" s="28"/>
      <c r="M552" s="395">
        <v>44259</v>
      </c>
      <c r="N552" s="158">
        <f t="shared" si="287"/>
        <v>4</v>
      </c>
      <c r="O552" s="27" t="s">
        <v>0</v>
      </c>
      <c r="P552" s="27"/>
      <c r="Q552" s="27"/>
      <c r="R552" s="27"/>
      <c r="S552" s="27"/>
      <c r="T552" s="28"/>
      <c r="U552" s="29"/>
      <c r="V552" s="32">
        <v>0.25</v>
      </c>
      <c r="W552" s="318">
        <v>0.25</v>
      </c>
      <c r="X552" s="319"/>
      <c r="Y552" s="160">
        <f t="shared" si="273"/>
        <v>0.5</v>
      </c>
      <c r="Z552" s="159">
        <f t="shared" si="288"/>
        <v>7.5</v>
      </c>
      <c r="AA552" s="327"/>
      <c r="AB552" s="400">
        <f t="shared" si="297"/>
        <v>-30</v>
      </c>
      <c r="AC552" s="371"/>
      <c r="AD552" s="226" t="str">
        <f t="shared" si="274"/>
        <v/>
      </c>
      <c r="AE552" s="368">
        <f t="shared" si="289"/>
        <v>-22.5</v>
      </c>
      <c r="AF552" s="339"/>
      <c r="AG552" s="338"/>
      <c r="AH552" s="336"/>
      <c r="AI552" s="161">
        <f t="shared" si="290"/>
        <v>0</v>
      </c>
      <c r="AJ552" s="162">
        <f t="shared" si="275"/>
        <v>7.5</v>
      </c>
      <c r="AK552" s="163">
        <f t="shared" si="291"/>
        <v>7.5</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f t="shared" si="276"/>
        <v>4</v>
      </c>
      <c r="AX552" s="165" t="str">
        <f t="shared" si="277"/>
        <v/>
      </c>
      <c r="AY552" s="193">
        <f t="shared" si="278"/>
        <v>4</v>
      </c>
      <c r="AZ552" s="183" t="str">
        <f t="shared" si="279"/>
        <v/>
      </c>
      <c r="BA552" s="173">
        <f t="shared" si="280"/>
        <v>0.25</v>
      </c>
      <c r="BB552" s="174" t="str">
        <f t="shared" si="281"/>
        <v/>
      </c>
      <c r="BC552" s="186">
        <f t="shared" si="304"/>
        <v>0.25</v>
      </c>
      <c r="BD552" s="174" t="str">
        <f t="shared" si="282"/>
        <v/>
      </c>
      <c r="BE552" s="201">
        <f t="shared" si="283"/>
        <v>0.25</v>
      </c>
      <c r="BF552" s="174" t="str">
        <f t="shared" si="284"/>
        <v/>
      </c>
      <c r="BG552" s="186">
        <f t="shared" si="285"/>
        <v>0.25</v>
      </c>
      <c r="BH552" s="175" t="str">
        <f t="shared" si="286"/>
        <v/>
      </c>
      <c r="BI552" s="632"/>
      <c r="BQ552" s="71" t="s">
        <v>3056</v>
      </c>
    </row>
    <row r="553" spans="1:69" ht="18.75" x14ac:dyDescent="0.3">
      <c r="A553" s="221"/>
      <c r="B553" s="222"/>
      <c r="C553" s="214">
        <v>542</v>
      </c>
      <c r="D553" s="649" t="s">
        <v>3692</v>
      </c>
      <c r="E553" s="16" t="s">
        <v>46</v>
      </c>
      <c r="F553" s="17"/>
      <c r="G553" s="134">
        <v>44256</v>
      </c>
      <c r="H553" s="135">
        <v>44259</v>
      </c>
      <c r="I553" s="141" t="s">
        <v>0</v>
      </c>
      <c r="J553" s="25"/>
      <c r="K553" s="145"/>
      <c r="L553" s="28"/>
      <c r="M553" s="395">
        <v>44259</v>
      </c>
      <c r="N553" s="158">
        <f t="shared" si="287"/>
        <v>4</v>
      </c>
      <c r="O553" s="27" t="s">
        <v>0</v>
      </c>
      <c r="P553" s="27"/>
      <c r="Q553" s="27"/>
      <c r="R553" s="27"/>
      <c r="S553" s="27"/>
      <c r="T553" s="28"/>
      <c r="U553" s="29"/>
      <c r="V553" s="32">
        <v>0.25</v>
      </c>
      <c r="W553" s="318">
        <v>0.25</v>
      </c>
      <c r="X553" s="319"/>
      <c r="Y553" s="160">
        <f t="shared" si="273"/>
        <v>0.5</v>
      </c>
      <c r="Z553" s="159">
        <f t="shared" si="288"/>
        <v>7.5</v>
      </c>
      <c r="AA553" s="327"/>
      <c r="AB553" s="400">
        <f t="shared" si="297"/>
        <v>-30</v>
      </c>
      <c r="AC553" s="371"/>
      <c r="AD553" s="226" t="str">
        <f t="shared" si="274"/>
        <v/>
      </c>
      <c r="AE553" s="368">
        <f t="shared" si="289"/>
        <v>-22.5</v>
      </c>
      <c r="AF553" s="339"/>
      <c r="AG553" s="338"/>
      <c r="AH553" s="336"/>
      <c r="AI553" s="161">
        <f t="shared" si="290"/>
        <v>0</v>
      </c>
      <c r="AJ553" s="162">
        <f t="shared" si="275"/>
        <v>7.5</v>
      </c>
      <c r="AK553" s="163">
        <f t="shared" si="291"/>
        <v>7.5</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f t="shared" si="276"/>
        <v>4</v>
      </c>
      <c r="AX553" s="165" t="str">
        <f t="shared" si="277"/>
        <v/>
      </c>
      <c r="AY553" s="193">
        <f t="shared" si="278"/>
        <v>4</v>
      </c>
      <c r="AZ553" s="183" t="str">
        <f t="shared" si="279"/>
        <v/>
      </c>
      <c r="BA553" s="173">
        <f t="shared" si="280"/>
        <v>0.25</v>
      </c>
      <c r="BB553" s="174" t="str">
        <f t="shared" si="281"/>
        <v/>
      </c>
      <c r="BC553" s="186">
        <f t="shared" si="304"/>
        <v>0.25</v>
      </c>
      <c r="BD553" s="174" t="str">
        <f t="shared" si="282"/>
        <v/>
      </c>
      <c r="BE553" s="201">
        <f t="shared" si="283"/>
        <v>0.25</v>
      </c>
      <c r="BF553" s="174" t="str">
        <f t="shared" si="284"/>
        <v/>
      </c>
      <c r="BG553" s="186">
        <f t="shared" si="285"/>
        <v>0.25</v>
      </c>
      <c r="BH553" s="175" t="str">
        <f t="shared" si="286"/>
        <v/>
      </c>
      <c r="BI553" s="632"/>
      <c r="BQ553" s="71" t="s">
        <v>3057</v>
      </c>
    </row>
    <row r="554" spans="1:69" ht="18.75" x14ac:dyDescent="0.3">
      <c r="A554" s="221"/>
      <c r="B554" s="222"/>
      <c r="C554" s="214">
        <v>543</v>
      </c>
      <c r="D554" s="649" t="s">
        <v>3693</v>
      </c>
      <c r="E554" s="16" t="s">
        <v>46</v>
      </c>
      <c r="F554" s="17"/>
      <c r="G554" s="134">
        <v>44256</v>
      </c>
      <c r="H554" s="135">
        <v>44259</v>
      </c>
      <c r="I554" s="141" t="s">
        <v>0</v>
      </c>
      <c r="J554" s="25"/>
      <c r="K554" s="145"/>
      <c r="L554" s="28"/>
      <c r="M554" s="395">
        <v>44259</v>
      </c>
      <c r="N554" s="158">
        <f t="shared" si="287"/>
        <v>4</v>
      </c>
      <c r="O554" s="27" t="s">
        <v>0</v>
      </c>
      <c r="P554" s="27"/>
      <c r="Q554" s="27"/>
      <c r="R554" s="27"/>
      <c r="S554" s="27"/>
      <c r="T554" s="28"/>
      <c r="U554" s="29"/>
      <c r="V554" s="32">
        <v>0.25</v>
      </c>
      <c r="W554" s="318">
        <v>0.25</v>
      </c>
      <c r="X554" s="319"/>
      <c r="Y554" s="160">
        <f t="shared" si="273"/>
        <v>0.5</v>
      </c>
      <c r="Z554" s="159">
        <f t="shared" si="288"/>
        <v>7.5</v>
      </c>
      <c r="AA554" s="327"/>
      <c r="AB554" s="400">
        <f t="shared" si="297"/>
        <v>-30</v>
      </c>
      <c r="AC554" s="371"/>
      <c r="AD554" s="226" t="str">
        <f t="shared" si="274"/>
        <v/>
      </c>
      <c r="AE554" s="368">
        <f t="shared" si="289"/>
        <v>-22.5</v>
      </c>
      <c r="AF554" s="339"/>
      <c r="AG554" s="338"/>
      <c r="AH554" s="336"/>
      <c r="AI554" s="161">
        <f t="shared" si="290"/>
        <v>0</v>
      </c>
      <c r="AJ554" s="162">
        <f t="shared" si="275"/>
        <v>7.5</v>
      </c>
      <c r="AK554" s="163">
        <f t="shared" si="291"/>
        <v>7.5</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f t="shared" si="276"/>
        <v>4</v>
      </c>
      <c r="AX554" s="165" t="str">
        <f t="shared" si="277"/>
        <v/>
      </c>
      <c r="AY554" s="193">
        <f t="shared" si="278"/>
        <v>4</v>
      </c>
      <c r="AZ554" s="183" t="str">
        <f t="shared" si="279"/>
        <v/>
      </c>
      <c r="BA554" s="173">
        <f t="shared" si="280"/>
        <v>0.25</v>
      </c>
      <c r="BB554" s="174" t="str">
        <f t="shared" si="281"/>
        <v/>
      </c>
      <c r="BC554" s="186">
        <f t="shared" si="304"/>
        <v>0.25</v>
      </c>
      <c r="BD554" s="174" t="str">
        <f t="shared" si="282"/>
        <v/>
      </c>
      <c r="BE554" s="201">
        <f t="shared" si="283"/>
        <v>0.25</v>
      </c>
      <c r="BF554" s="174" t="str">
        <f t="shared" si="284"/>
        <v/>
      </c>
      <c r="BG554" s="186">
        <f t="shared" si="285"/>
        <v>0.25</v>
      </c>
      <c r="BH554" s="175" t="str">
        <f t="shared" si="286"/>
        <v/>
      </c>
      <c r="BI554" s="632"/>
      <c r="BQ554" s="71" t="s">
        <v>3058</v>
      </c>
    </row>
    <row r="555" spans="1:69" ht="18.75" x14ac:dyDescent="0.3">
      <c r="A555" s="221"/>
      <c r="B555" s="222"/>
      <c r="C555" s="213">
        <v>544</v>
      </c>
      <c r="D555" s="650" t="s">
        <v>3694</v>
      </c>
      <c r="E555" s="16" t="s">
        <v>46</v>
      </c>
      <c r="F555" s="17"/>
      <c r="G555" s="134">
        <v>44256</v>
      </c>
      <c r="H555" s="135">
        <v>44259</v>
      </c>
      <c r="I555" s="141" t="s">
        <v>0</v>
      </c>
      <c r="J555" s="25"/>
      <c r="K555" s="145"/>
      <c r="L555" s="28"/>
      <c r="M555" s="395">
        <v>44259</v>
      </c>
      <c r="N555" s="158">
        <f t="shared" si="287"/>
        <v>4</v>
      </c>
      <c r="O555" s="27" t="s">
        <v>0</v>
      </c>
      <c r="P555" s="27"/>
      <c r="Q555" s="27"/>
      <c r="R555" s="27"/>
      <c r="S555" s="27"/>
      <c r="T555" s="28"/>
      <c r="U555" s="29"/>
      <c r="V555" s="32">
        <v>0.25</v>
      </c>
      <c r="W555" s="318">
        <v>0.25</v>
      </c>
      <c r="X555" s="319"/>
      <c r="Y555" s="160">
        <f t="shared" si="273"/>
        <v>0.5</v>
      </c>
      <c r="Z555" s="159">
        <f t="shared" si="288"/>
        <v>7.5</v>
      </c>
      <c r="AA555" s="327"/>
      <c r="AB555" s="400">
        <f t="shared" si="297"/>
        <v>-30</v>
      </c>
      <c r="AC555" s="371"/>
      <c r="AD555" s="226" t="str">
        <f t="shared" si="274"/>
        <v/>
      </c>
      <c r="AE555" s="368">
        <f t="shared" si="289"/>
        <v>-22.5</v>
      </c>
      <c r="AF555" s="339"/>
      <c r="AG555" s="338"/>
      <c r="AH555" s="336"/>
      <c r="AI555" s="161">
        <f t="shared" si="290"/>
        <v>0</v>
      </c>
      <c r="AJ555" s="162">
        <f t="shared" si="275"/>
        <v>7.5</v>
      </c>
      <c r="AK555" s="163">
        <f t="shared" si="291"/>
        <v>7.5</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f t="shared" si="276"/>
        <v>4</v>
      </c>
      <c r="AX555" s="165" t="str">
        <f t="shared" si="277"/>
        <v/>
      </c>
      <c r="AY555" s="193">
        <f t="shared" si="278"/>
        <v>4</v>
      </c>
      <c r="AZ555" s="183" t="str">
        <f t="shared" si="279"/>
        <v/>
      </c>
      <c r="BA555" s="173">
        <f t="shared" si="280"/>
        <v>0.25</v>
      </c>
      <c r="BB555" s="174" t="str">
        <f t="shared" si="281"/>
        <v/>
      </c>
      <c r="BC555" s="186">
        <f t="shared" si="304"/>
        <v>0.25</v>
      </c>
      <c r="BD555" s="174" t="str">
        <f t="shared" si="282"/>
        <v/>
      </c>
      <c r="BE555" s="201">
        <f t="shared" si="283"/>
        <v>0.25</v>
      </c>
      <c r="BF555" s="174" t="str">
        <f t="shared" si="284"/>
        <v/>
      </c>
      <c r="BG555" s="186">
        <f t="shared" si="285"/>
        <v>0.25</v>
      </c>
      <c r="BH555" s="175" t="str">
        <f t="shared" si="286"/>
        <v/>
      </c>
      <c r="BI555" s="632"/>
      <c r="BQ555" s="71" t="s">
        <v>3059</v>
      </c>
    </row>
    <row r="556" spans="1:69" ht="18.75" x14ac:dyDescent="0.3">
      <c r="A556" s="221"/>
      <c r="B556" s="222"/>
      <c r="C556" s="214">
        <v>545</v>
      </c>
      <c r="D556" s="649" t="s">
        <v>3695</v>
      </c>
      <c r="E556" s="16" t="s">
        <v>46</v>
      </c>
      <c r="F556" s="17"/>
      <c r="G556" s="134">
        <v>44256</v>
      </c>
      <c r="H556" s="135">
        <v>44259</v>
      </c>
      <c r="I556" s="141" t="s">
        <v>0</v>
      </c>
      <c r="J556" s="25"/>
      <c r="K556" s="145"/>
      <c r="L556" s="28"/>
      <c r="M556" s="395">
        <v>44259</v>
      </c>
      <c r="N556" s="158">
        <f t="shared" si="287"/>
        <v>4</v>
      </c>
      <c r="O556" s="27" t="s">
        <v>0</v>
      </c>
      <c r="P556" s="27"/>
      <c r="Q556" s="27"/>
      <c r="R556" s="27"/>
      <c r="S556" s="27"/>
      <c r="T556" s="28"/>
      <c r="U556" s="29"/>
      <c r="V556" s="32">
        <v>0.25</v>
      </c>
      <c r="W556" s="318">
        <v>0.25</v>
      </c>
      <c r="X556" s="319"/>
      <c r="Y556" s="160">
        <f t="shared" si="273"/>
        <v>0.5</v>
      </c>
      <c r="Z556" s="159">
        <f t="shared" si="288"/>
        <v>7.5</v>
      </c>
      <c r="AA556" s="327"/>
      <c r="AB556" s="400">
        <f t="shared" si="297"/>
        <v>-30</v>
      </c>
      <c r="AC556" s="371"/>
      <c r="AD556" s="226" t="str">
        <f t="shared" si="274"/>
        <v/>
      </c>
      <c r="AE556" s="368">
        <f t="shared" si="289"/>
        <v>-22.5</v>
      </c>
      <c r="AF556" s="339"/>
      <c r="AG556" s="338"/>
      <c r="AH556" s="336"/>
      <c r="AI556" s="161">
        <f t="shared" si="290"/>
        <v>0</v>
      </c>
      <c r="AJ556" s="162">
        <f t="shared" si="275"/>
        <v>7.5</v>
      </c>
      <c r="AK556" s="163">
        <f t="shared" si="291"/>
        <v>7.5</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f t="shared" si="276"/>
        <v>4</v>
      </c>
      <c r="AX556" s="165" t="str">
        <f t="shared" si="277"/>
        <v/>
      </c>
      <c r="AY556" s="193">
        <f t="shared" si="278"/>
        <v>4</v>
      </c>
      <c r="AZ556" s="183" t="str">
        <f t="shared" si="279"/>
        <v/>
      </c>
      <c r="BA556" s="173">
        <f t="shared" si="280"/>
        <v>0.25</v>
      </c>
      <c r="BB556" s="174" t="str">
        <f t="shared" si="281"/>
        <v/>
      </c>
      <c r="BC556" s="186">
        <f t="shared" si="304"/>
        <v>0.25</v>
      </c>
      <c r="BD556" s="174" t="str">
        <f t="shared" si="282"/>
        <v/>
      </c>
      <c r="BE556" s="201">
        <f t="shared" si="283"/>
        <v>0.25</v>
      </c>
      <c r="BF556" s="174" t="str">
        <f t="shared" si="284"/>
        <v/>
      </c>
      <c r="BG556" s="186">
        <f t="shared" si="285"/>
        <v>0.25</v>
      </c>
      <c r="BH556" s="175" t="str">
        <f t="shared" si="286"/>
        <v/>
      </c>
      <c r="BI556" s="632"/>
      <c r="BQ556" s="71" t="s">
        <v>3060</v>
      </c>
    </row>
    <row r="557" spans="1:69" ht="18.75" x14ac:dyDescent="0.3">
      <c r="A557" s="221"/>
      <c r="B557" s="222"/>
      <c r="C557" s="213">
        <v>546</v>
      </c>
      <c r="D557" s="649" t="s">
        <v>3696</v>
      </c>
      <c r="E557" s="16" t="s">
        <v>46</v>
      </c>
      <c r="F557" s="17"/>
      <c r="G557" s="134">
        <v>44256</v>
      </c>
      <c r="H557" s="135">
        <v>44259</v>
      </c>
      <c r="I557" s="141" t="s">
        <v>0</v>
      </c>
      <c r="J557" s="25"/>
      <c r="K557" s="145"/>
      <c r="L557" s="28"/>
      <c r="M557" s="395">
        <v>44259</v>
      </c>
      <c r="N557" s="158">
        <f t="shared" si="287"/>
        <v>4</v>
      </c>
      <c r="O557" s="27" t="s">
        <v>0</v>
      </c>
      <c r="P557" s="27"/>
      <c r="Q557" s="27"/>
      <c r="R557" s="27"/>
      <c r="S557" s="27"/>
      <c r="T557" s="28"/>
      <c r="U557" s="29"/>
      <c r="V557" s="32">
        <v>0.25</v>
      </c>
      <c r="W557" s="318">
        <v>0.25</v>
      </c>
      <c r="X557" s="319"/>
      <c r="Y557" s="160">
        <f t="shared" si="273"/>
        <v>0.5</v>
      </c>
      <c r="Z557" s="159">
        <f t="shared" si="288"/>
        <v>7.5</v>
      </c>
      <c r="AA557" s="327"/>
      <c r="AB557" s="400">
        <f t="shared" si="297"/>
        <v>-30</v>
      </c>
      <c r="AC557" s="371"/>
      <c r="AD557" s="226" t="str">
        <f t="shared" si="274"/>
        <v/>
      </c>
      <c r="AE557" s="368">
        <f t="shared" si="289"/>
        <v>-22.5</v>
      </c>
      <c r="AF557" s="339"/>
      <c r="AG557" s="338"/>
      <c r="AH557" s="336"/>
      <c r="AI557" s="161">
        <f t="shared" si="290"/>
        <v>0</v>
      </c>
      <c r="AJ557" s="162">
        <f t="shared" si="275"/>
        <v>7.5</v>
      </c>
      <c r="AK557" s="163">
        <f t="shared" si="291"/>
        <v>7.5</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f t="shared" si="276"/>
        <v>4</v>
      </c>
      <c r="AX557" s="165" t="str">
        <f t="shared" si="277"/>
        <v/>
      </c>
      <c r="AY557" s="193">
        <f t="shared" si="278"/>
        <v>4</v>
      </c>
      <c r="AZ557" s="183" t="str">
        <f t="shared" si="279"/>
        <v/>
      </c>
      <c r="BA557" s="173">
        <f t="shared" si="280"/>
        <v>0.25</v>
      </c>
      <c r="BB557" s="174" t="str">
        <f t="shared" si="281"/>
        <v/>
      </c>
      <c r="BC557" s="186">
        <f t="shared" si="304"/>
        <v>0.25</v>
      </c>
      <c r="BD557" s="174" t="str">
        <f t="shared" si="282"/>
        <v/>
      </c>
      <c r="BE557" s="201">
        <f t="shared" si="283"/>
        <v>0.25</v>
      </c>
      <c r="BF557" s="174" t="str">
        <f t="shared" si="284"/>
        <v/>
      </c>
      <c r="BG557" s="186">
        <f t="shared" si="285"/>
        <v>0.25</v>
      </c>
      <c r="BH557" s="175" t="str">
        <f t="shared" si="286"/>
        <v/>
      </c>
      <c r="BI557" s="632"/>
      <c r="BQ557" s="349" t="s">
        <v>3061</v>
      </c>
    </row>
    <row r="558" spans="1:69" ht="18.75" x14ac:dyDescent="0.3">
      <c r="A558" s="221"/>
      <c r="B558" s="222"/>
      <c r="C558" s="214">
        <v>547</v>
      </c>
      <c r="D558" s="649" t="s">
        <v>3697</v>
      </c>
      <c r="E558" s="16" t="s">
        <v>46</v>
      </c>
      <c r="F558" s="17"/>
      <c r="G558" s="134">
        <v>44256</v>
      </c>
      <c r="H558" s="135">
        <v>44259</v>
      </c>
      <c r="I558" s="141" t="s">
        <v>0</v>
      </c>
      <c r="J558" s="25"/>
      <c r="K558" s="145"/>
      <c r="L558" s="28"/>
      <c r="M558" s="395">
        <v>44259</v>
      </c>
      <c r="N558" s="158">
        <f t="shared" si="287"/>
        <v>4</v>
      </c>
      <c r="O558" s="27" t="s">
        <v>0</v>
      </c>
      <c r="P558" s="27"/>
      <c r="Q558" s="27"/>
      <c r="R558" s="27"/>
      <c r="S558" s="27"/>
      <c r="T558" s="28"/>
      <c r="U558" s="29"/>
      <c r="V558" s="32">
        <v>0.25</v>
      </c>
      <c r="W558" s="318">
        <v>0.25</v>
      </c>
      <c r="X558" s="319"/>
      <c r="Y558" s="160">
        <f t="shared" si="273"/>
        <v>0.5</v>
      </c>
      <c r="Z558" s="159">
        <f t="shared" si="288"/>
        <v>7.5</v>
      </c>
      <c r="AA558" s="327"/>
      <c r="AB558" s="400">
        <f t="shared" si="297"/>
        <v>-30</v>
      </c>
      <c r="AC558" s="371"/>
      <c r="AD558" s="226" t="str">
        <f t="shared" si="274"/>
        <v/>
      </c>
      <c r="AE558" s="368">
        <f t="shared" si="289"/>
        <v>-22.5</v>
      </c>
      <c r="AF558" s="339"/>
      <c r="AG558" s="338"/>
      <c r="AH558" s="336"/>
      <c r="AI558" s="161">
        <f t="shared" si="290"/>
        <v>0</v>
      </c>
      <c r="AJ558" s="162">
        <f t="shared" si="275"/>
        <v>7.5</v>
      </c>
      <c r="AK558" s="163">
        <f t="shared" si="291"/>
        <v>7.5</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f t="shared" si="276"/>
        <v>4</v>
      </c>
      <c r="AX558" s="165" t="str">
        <f t="shared" si="277"/>
        <v/>
      </c>
      <c r="AY558" s="193">
        <f t="shared" si="278"/>
        <v>4</v>
      </c>
      <c r="AZ558" s="183" t="str">
        <f t="shared" si="279"/>
        <v/>
      </c>
      <c r="BA558" s="173">
        <f t="shared" si="280"/>
        <v>0.25</v>
      </c>
      <c r="BB558" s="174" t="str">
        <f t="shared" si="281"/>
        <v/>
      </c>
      <c r="BC558" s="186">
        <f t="shared" si="304"/>
        <v>0.25</v>
      </c>
      <c r="BD558" s="174" t="str">
        <f t="shared" si="282"/>
        <v/>
      </c>
      <c r="BE558" s="201">
        <f t="shared" si="283"/>
        <v>0.25</v>
      </c>
      <c r="BF558" s="174" t="str">
        <f t="shared" si="284"/>
        <v/>
      </c>
      <c r="BG558" s="186">
        <f t="shared" si="285"/>
        <v>0.25</v>
      </c>
      <c r="BH558" s="175" t="str">
        <f t="shared" si="286"/>
        <v/>
      </c>
      <c r="BI558" s="632"/>
      <c r="BQ558" s="71" t="s">
        <v>3062</v>
      </c>
    </row>
    <row r="559" spans="1:69" ht="18.75" x14ac:dyDescent="0.3">
      <c r="A559" s="221"/>
      <c r="B559" s="222"/>
      <c r="C559" s="214">
        <v>548</v>
      </c>
      <c r="D559" s="649" t="s">
        <v>3698</v>
      </c>
      <c r="E559" s="16" t="s">
        <v>46</v>
      </c>
      <c r="F559" s="17"/>
      <c r="G559" s="134">
        <v>44256</v>
      </c>
      <c r="H559" s="135">
        <v>44259</v>
      </c>
      <c r="I559" s="141" t="s">
        <v>0</v>
      </c>
      <c r="J559" s="25"/>
      <c r="K559" s="145"/>
      <c r="L559" s="28"/>
      <c r="M559" s="395">
        <v>44259</v>
      </c>
      <c r="N559" s="158">
        <f t="shared" si="287"/>
        <v>4</v>
      </c>
      <c r="O559" s="27" t="s">
        <v>0</v>
      </c>
      <c r="P559" s="27"/>
      <c r="Q559" s="27"/>
      <c r="R559" s="27"/>
      <c r="S559" s="27"/>
      <c r="T559" s="28"/>
      <c r="U559" s="29"/>
      <c r="V559" s="32">
        <v>0.25</v>
      </c>
      <c r="W559" s="318">
        <v>0.25</v>
      </c>
      <c r="X559" s="319"/>
      <c r="Y559" s="160">
        <f t="shared" si="273"/>
        <v>0.5</v>
      </c>
      <c r="Z559" s="159">
        <f t="shared" si="288"/>
        <v>7.5</v>
      </c>
      <c r="AA559" s="327"/>
      <c r="AB559" s="400">
        <f t="shared" si="297"/>
        <v>-30</v>
      </c>
      <c r="AC559" s="371"/>
      <c r="AD559" s="226" t="str">
        <f t="shared" si="274"/>
        <v/>
      </c>
      <c r="AE559" s="368">
        <f t="shared" si="289"/>
        <v>-22.5</v>
      </c>
      <c r="AF559" s="339"/>
      <c r="AG559" s="338"/>
      <c r="AH559" s="336"/>
      <c r="AI559" s="161">
        <f t="shared" si="290"/>
        <v>0</v>
      </c>
      <c r="AJ559" s="162">
        <f t="shared" si="275"/>
        <v>7.5</v>
      </c>
      <c r="AK559" s="163">
        <f t="shared" si="291"/>
        <v>7.5</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f t="shared" si="276"/>
        <v>4</v>
      </c>
      <c r="AX559" s="165" t="str">
        <f t="shared" si="277"/>
        <v/>
      </c>
      <c r="AY559" s="193">
        <f t="shared" si="278"/>
        <v>4</v>
      </c>
      <c r="AZ559" s="183" t="str">
        <f t="shared" si="279"/>
        <v/>
      </c>
      <c r="BA559" s="173">
        <f t="shared" si="280"/>
        <v>0.25</v>
      </c>
      <c r="BB559" s="174" t="str">
        <f t="shared" si="281"/>
        <v/>
      </c>
      <c r="BC559" s="186">
        <f t="shared" si="304"/>
        <v>0.25</v>
      </c>
      <c r="BD559" s="174" t="str">
        <f t="shared" si="282"/>
        <v/>
      </c>
      <c r="BE559" s="201">
        <f t="shared" si="283"/>
        <v>0.25</v>
      </c>
      <c r="BF559" s="174" t="str">
        <f t="shared" si="284"/>
        <v/>
      </c>
      <c r="BG559" s="186">
        <f t="shared" si="285"/>
        <v>0.25</v>
      </c>
      <c r="BH559" s="175" t="str">
        <f t="shared" si="286"/>
        <v/>
      </c>
      <c r="BI559" s="632"/>
      <c r="BQ559" s="71" t="s">
        <v>3063</v>
      </c>
    </row>
    <row r="560" spans="1:69" ht="18.75" x14ac:dyDescent="0.3">
      <c r="A560" s="221"/>
      <c r="B560" s="222"/>
      <c r="C560" s="213">
        <v>549</v>
      </c>
      <c r="D560" s="682" t="s">
        <v>3699</v>
      </c>
      <c r="E560" s="16" t="s">
        <v>46</v>
      </c>
      <c r="F560" s="17"/>
      <c r="G560" s="134">
        <v>44256</v>
      </c>
      <c r="H560" s="135">
        <v>44259</v>
      </c>
      <c r="I560" s="141" t="s">
        <v>0</v>
      </c>
      <c r="J560" s="80"/>
      <c r="K560" s="147"/>
      <c r="L560" s="30"/>
      <c r="M560" s="395">
        <v>44259</v>
      </c>
      <c r="N560" s="158">
        <f t="shared" si="287"/>
        <v>4</v>
      </c>
      <c r="O560" s="27" t="s">
        <v>0</v>
      </c>
      <c r="P560" s="27"/>
      <c r="Q560" s="27"/>
      <c r="R560" s="27"/>
      <c r="S560" s="27"/>
      <c r="T560" s="30"/>
      <c r="U560" s="31"/>
      <c r="V560" s="32">
        <v>0.25</v>
      </c>
      <c r="W560" s="318">
        <v>0.25</v>
      </c>
      <c r="X560" s="318"/>
      <c r="Y560" s="160">
        <f t="shared" si="273"/>
        <v>0.5</v>
      </c>
      <c r="Z560" s="159">
        <f t="shared" si="288"/>
        <v>7.5</v>
      </c>
      <c r="AA560" s="328"/>
      <c r="AB560" s="400">
        <f t="shared" si="297"/>
        <v>-30</v>
      </c>
      <c r="AC560" s="371"/>
      <c r="AD560" s="226" t="str">
        <f t="shared" si="274"/>
        <v/>
      </c>
      <c r="AE560" s="368">
        <f t="shared" si="289"/>
        <v>-22.5</v>
      </c>
      <c r="AF560" s="340"/>
      <c r="AG560" s="341"/>
      <c r="AH560" s="339"/>
      <c r="AI560" s="161">
        <f t="shared" si="290"/>
        <v>0</v>
      </c>
      <c r="AJ560" s="162">
        <f t="shared" si="275"/>
        <v>7.5</v>
      </c>
      <c r="AK560" s="163">
        <f t="shared" si="291"/>
        <v>7.5</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f t="shared" si="276"/>
        <v>4</v>
      </c>
      <c r="AX560" s="165" t="str">
        <f t="shared" si="277"/>
        <v/>
      </c>
      <c r="AY560" s="193">
        <f t="shared" si="278"/>
        <v>4</v>
      </c>
      <c r="AZ560" s="183" t="str">
        <f t="shared" si="279"/>
        <v/>
      </c>
      <c r="BA560" s="173">
        <f t="shared" si="280"/>
        <v>0.25</v>
      </c>
      <c r="BB560" s="174" t="str">
        <f t="shared" si="281"/>
        <v/>
      </c>
      <c r="BC560" s="186">
        <f t="shared" si="304"/>
        <v>0.25</v>
      </c>
      <c r="BD560" s="174" t="str">
        <f t="shared" si="282"/>
        <v/>
      </c>
      <c r="BE560" s="201">
        <f t="shared" si="283"/>
        <v>0.25</v>
      </c>
      <c r="BF560" s="174" t="str">
        <f t="shared" si="284"/>
        <v/>
      </c>
      <c r="BG560" s="186">
        <f t="shared" si="285"/>
        <v>0.25</v>
      </c>
      <c r="BH560" s="175" t="str">
        <f t="shared" si="286"/>
        <v/>
      </c>
      <c r="BI560" s="632"/>
      <c r="BQ560" s="71" t="s">
        <v>3064</v>
      </c>
    </row>
    <row r="561" spans="1:140" s="26" customFormat="1" ht="18.75" x14ac:dyDescent="0.3">
      <c r="A561" s="221"/>
      <c r="B561" s="222"/>
      <c r="C561" s="213">
        <v>550</v>
      </c>
      <c r="D561" s="649" t="s">
        <v>3700</v>
      </c>
      <c r="E561" s="16" t="s">
        <v>46</v>
      </c>
      <c r="F561" s="17"/>
      <c r="G561" s="134">
        <v>44256</v>
      </c>
      <c r="H561" s="135">
        <v>44259</v>
      </c>
      <c r="I561" s="141" t="s">
        <v>0</v>
      </c>
      <c r="J561" s="25"/>
      <c r="K561" s="145"/>
      <c r="L561" s="28"/>
      <c r="M561" s="395">
        <v>44259</v>
      </c>
      <c r="N561" s="158">
        <f t="shared" si="287"/>
        <v>4</v>
      </c>
      <c r="O561" s="27" t="s">
        <v>0</v>
      </c>
      <c r="P561" s="27"/>
      <c r="Q561" s="27"/>
      <c r="R561" s="27"/>
      <c r="S561" s="27"/>
      <c r="T561" s="27"/>
      <c r="U561" s="28"/>
      <c r="V561" s="32">
        <v>0.25</v>
      </c>
      <c r="W561" s="318">
        <v>0.25</v>
      </c>
      <c r="X561" s="318"/>
      <c r="Y561" s="160">
        <f t="shared" si="273"/>
        <v>0.5</v>
      </c>
      <c r="Z561" s="159">
        <f t="shared" si="288"/>
        <v>7.5</v>
      </c>
      <c r="AA561" s="327"/>
      <c r="AB561" s="400">
        <f t="shared" si="297"/>
        <v>-30</v>
      </c>
      <c r="AC561" s="371"/>
      <c r="AD561" s="226" t="str">
        <f t="shared" si="274"/>
        <v/>
      </c>
      <c r="AE561" s="368">
        <f t="shared" si="289"/>
        <v>-22.5</v>
      </c>
      <c r="AF561" s="339"/>
      <c r="AG561" s="342"/>
      <c r="AH561" s="339"/>
      <c r="AI561" s="161">
        <f t="shared" si="290"/>
        <v>0</v>
      </c>
      <c r="AJ561" s="162">
        <f t="shared" si="275"/>
        <v>7.5</v>
      </c>
      <c r="AK561" s="163">
        <f t="shared" si="291"/>
        <v>7.5</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f t="shared" si="276"/>
        <v>4</v>
      </c>
      <c r="AX561" s="165" t="str">
        <f t="shared" si="277"/>
        <v/>
      </c>
      <c r="AY561" s="193">
        <f t="shared" si="278"/>
        <v>4</v>
      </c>
      <c r="AZ561" s="183" t="str">
        <f t="shared" si="279"/>
        <v/>
      </c>
      <c r="BA561" s="173">
        <f t="shared" si="280"/>
        <v>0.25</v>
      </c>
      <c r="BB561" s="174" t="str">
        <f t="shared" si="281"/>
        <v/>
      </c>
      <c r="BC561" s="186">
        <f t="shared" si="304"/>
        <v>0.25</v>
      </c>
      <c r="BD561" s="174" t="str">
        <f t="shared" si="282"/>
        <v/>
      </c>
      <c r="BE561" s="201">
        <f t="shared" si="283"/>
        <v>0.25</v>
      </c>
      <c r="BF561" s="174" t="str">
        <f t="shared" si="284"/>
        <v/>
      </c>
      <c r="BG561" s="186">
        <f t="shared" si="285"/>
        <v>0.25</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657" t="s">
        <v>3701</v>
      </c>
      <c r="E562" s="16" t="s">
        <v>46</v>
      </c>
      <c r="F562" s="34"/>
      <c r="G562" s="134">
        <v>44256</v>
      </c>
      <c r="H562" s="135">
        <v>44259</v>
      </c>
      <c r="I562" s="141" t="s">
        <v>0</v>
      </c>
      <c r="J562" s="78"/>
      <c r="K562" s="144"/>
      <c r="L562" s="119"/>
      <c r="M562" s="395">
        <v>44259</v>
      </c>
      <c r="N562" s="158">
        <v>4</v>
      </c>
      <c r="O562" s="321" t="s">
        <v>0</v>
      </c>
      <c r="P562" s="315"/>
      <c r="Q562" s="315"/>
      <c r="R562" s="315"/>
      <c r="S562" s="315"/>
      <c r="T562" s="315"/>
      <c r="U562" s="316"/>
      <c r="V562" s="32">
        <v>0.25</v>
      </c>
      <c r="W562" s="318">
        <v>0.25</v>
      </c>
      <c r="X562" s="313"/>
      <c r="Y562" s="160">
        <f t="shared" si="273"/>
        <v>0.5</v>
      </c>
      <c r="Z562" s="159">
        <f t="shared" si="288"/>
        <v>7.5</v>
      </c>
      <c r="AA562" s="326"/>
      <c r="AB562" s="400">
        <f t="shared" si="297"/>
        <v>-30</v>
      </c>
      <c r="AC562" s="370"/>
      <c r="AD562" s="226" t="str">
        <f t="shared" si="274"/>
        <v/>
      </c>
      <c r="AE562" s="368">
        <f t="shared" si="289"/>
        <v>-22.5</v>
      </c>
      <c r="AF562" s="339"/>
      <c r="AG562" s="338"/>
      <c r="AH562" s="336"/>
      <c r="AI562" s="161">
        <f t="shared" si="290"/>
        <v>0</v>
      </c>
      <c r="AJ562" s="162">
        <f t="shared" si="275"/>
        <v>7.5</v>
      </c>
      <c r="AK562" s="163">
        <f t="shared" si="291"/>
        <v>7.5</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f t="shared" si="276"/>
        <v>4</v>
      </c>
      <c r="AX562" s="165" t="str">
        <f t="shared" si="277"/>
        <v/>
      </c>
      <c r="AY562" s="193">
        <f t="shared" si="278"/>
        <v>4</v>
      </c>
      <c r="AZ562" s="183" t="str">
        <f t="shared" si="279"/>
        <v/>
      </c>
      <c r="BA562" s="173">
        <f t="shared" si="280"/>
        <v>0.25</v>
      </c>
      <c r="BB562" s="174" t="str">
        <f t="shared" si="281"/>
        <v/>
      </c>
      <c r="BC562" s="186">
        <f t="shared" si="304"/>
        <v>0.25</v>
      </c>
      <c r="BD562" s="174" t="str">
        <f t="shared" si="282"/>
        <v/>
      </c>
      <c r="BE562" s="201">
        <f t="shared" si="283"/>
        <v>0.25</v>
      </c>
      <c r="BF562" s="174" t="str">
        <f t="shared" si="284"/>
        <v/>
      </c>
      <c r="BG562" s="186">
        <f t="shared" si="285"/>
        <v>0.25</v>
      </c>
      <c r="BH562" s="175" t="str">
        <f t="shared" si="286"/>
        <v/>
      </c>
      <c r="BI562" s="632"/>
      <c r="BQ562" s="71" t="s">
        <v>3066</v>
      </c>
    </row>
    <row r="563" spans="1:140" ht="18.75" x14ac:dyDescent="0.3">
      <c r="A563" s="219"/>
      <c r="B563" s="220"/>
      <c r="C563" s="213">
        <v>552</v>
      </c>
      <c r="D563" s="657" t="s">
        <v>3702</v>
      </c>
      <c r="E563" s="16" t="s">
        <v>46</v>
      </c>
      <c r="F563" s="34"/>
      <c r="G563" s="134">
        <v>44256</v>
      </c>
      <c r="H563" s="135">
        <v>44259</v>
      </c>
      <c r="I563" s="141" t="s">
        <v>0</v>
      </c>
      <c r="J563" s="78"/>
      <c r="K563" s="144"/>
      <c r="L563" s="119"/>
      <c r="M563" s="395">
        <v>44259</v>
      </c>
      <c r="N563" s="158">
        <f t="shared" si="287"/>
        <v>4</v>
      </c>
      <c r="O563" s="315" t="s">
        <v>0</v>
      </c>
      <c r="P563" s="315"/>
      <c r="Q563" s="315"/>
      <c r="R563" s="315"/>
      <c r="S563" s="315"/>
      <c r="T563" s="316"/>
      <c r="U563" s="317"/>
      <c r="V563" s="32">
        <v>0.25</v>
      </c>
      <c r="W563" s="318">
        <v>0.25</v>
      </c>
      <c r="X563" s="313"/>
      <c r="Y563" s="160">
        <f t="shared" si="273"/>
        <v>0.5</v>
      </c>
      <c r="Z563" s="159">
        <f t="shared" si="288"/>
        <v>7.5</v>
      </c>
      <c r="AA563" s="326"/>
      <c r="AB563" s="400">
        <f t="shared" si="297"/>
        <v>-30</v>
      </c>
      <c r="AC563" s="370"/>
      <c r="AD563" s="226" t="str">
        <f t="shared" si="274"/>
        <v/>
      </c>
      <c r="AE563" s="368">
        <f t="shared" si="289"/>
        <v>-22.5</v>
      </c>
      <c r="AF563" s="331"/>
      <c r="AG563" s="333"/>
      <c r="AH563" s="334"/>
      <c r="AI563" s="161">
        <f t="shared" si="290"/>
        <v>0</v>
      </c>
      <c r="AJ563" s="162">
        <f t="shared" si="275"/>
        <v>7.5</v>
      </c>
      <c r="AK563" s="163">
        <f t="shared" si="291"/>
        <v>7.5</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f t="shared" si="276"/>
        <v>4</v>
      </c>
      <c r="AX563" s="165" t="str">
        <f t="shared" si="277"/>
        <v/>
      </c>
      <c r="AY563" s="193">
        <f t="shared" si="278"/>
        <v>4</v>
      </c>
      <c r="AZ563" s="183" t="str">
        <f t="shared" si="279"/>
        <v/>
      </c>
      <c r="BA563" s="173">
        <f t="shared" si="280"/>
        <v>0.25</v>
      </c>
      <c r="BB563" s="174" t="str">
        <f t="shared" si="281"/>
        <v/>
      </c>
      <c r="BC563" s="186">
        <f t="shared" si="304"/>
        <v>0.25</v>
      </c>
      <c r="BD563" s="174" t="str">
        <f t="shared" si="282"/>
        <v/>
      </c>
      <c r="BE563" s="201">
        <f t="shared" si="283"/>
        <v>0.25</v>
      </c>
      <c r="BF563" s="174" t="str">
        <f t="shared" si="284"/>
        <v/>
      </c>
      <c r="BG563" s="186">
        <f t="shared" si="285"/>
        <v>0.25</v>
      </c>
      <c r="BH563" s="175" t="str">
        <f t="shared" si="286"/>
        <v/>
      </c>
      <c r="BI563" s="632"/>
      <c r="BQ563" s="71" t="s">
        <v>3067</v>
      </c>
    </row>
    <row r="564" spans="1:140" ht="18.75" x14ac:dyDescent="0.3">
      <c r="A564" s="219"/>
      <c r="B564" s="220"/>
      <c r="C564" s="213">
        <v>553</v>
      </c>
      <c r="D564" s="657" t="s">
        <v>3703</v>
      </c>
      <c r="E564" s="16" t="s">
        <v>46</v>
      </c>
      <c r="F564" s="34"/>
      <c r="G564" s="134">
        <v>44256</v>
      </c>
      <c r="H564" s="135">
        <v>44259</v>
      </c>
      <c r="I564" s="141" t="s">
        <v>0</v>
      </c>
      <c r="J564" s="25"/>
      <c r="K564" s="145"/>
      <c r="L564" s="28"/>
      <c r="M564" s="395">
        <v>44259</v>
      </c>
      <c r="N564" s="158">
        <f t="shared" si="287"/>
        <v>4</v>
      </c>
      <c r="O564" s="315" t="s">
        <v>0</v>
      </c>
      <c r="P564" s="315"/>
      <c r="Q564" s="315"/>
      <c r="R564" s="315"/>
      <c r="S564" s="315"/>
      <c r="T564" s="316"/>
      <c r="U564" s="317"/>
      <c r="V564" s="32">
        <v>0.25</v>
      </c>
      <c r="W564" s="318">
        <v>0.25</v>
      </c>
      <c r="X564" s="313"/>
      <c r="Y564" s="160">
        <f t="shared" si="273"/>
        <v>0.5</v>
      </c>
      <c r="Z564" s="159">
        <f t="shared" si="288"/>
        <v>7.5</v>
      </c>
      <c r="AA564" s="326"/>
      <c r="AB564" s="400">
        <f t="shared" si="297"/>
        <v>-30</v>
      </c>
      <c r="AC564" s="370"/>
      <c r="AD564" s="226" t="str">
        <f t="shared" si="274"/>
        <v/>
      </c>
      <c r="AE564" s="368">
        <f t="shared" si="289"/>
        <v>-22.5</v>
      </c>
      <c r="AF564" s="331"/>
      <c r="AG564" s="333"/>
      <c r="AH564" s="334"/>
      <c r="AI564" s="161">
        <f t="shared" si="290"/>
        <v>0</v>
      </c>
      <c r="AJ564" s="162">
        <f t="shared" si="275"/>
        <v>7.5</v>
      </c>
      <c r="AK564" s="163">
        <f t="shared" si="291"/>
        <v>7.5</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f t="shared" si="276"/>
        <v>4</v>
      </c>
      <c r="AX564" s="165" t="str">
        <f t="shared" si="277"/>
        <v/>
      </c>
      <c r="AY564" s="193">
        <f t="shared" si="278"/>
        <v>4</v>
      </c>
      <c r="AZ564" s="183" t="str">
        <f t="shared" si="279"/>
        <v/>
      </c>
      <c r="BA564" s="173">
        <f t="shared" si="280"/>
        <v>0.25</v>
      </c>
      <c r="BB564" s="174" t="str">
        <f t="shared" si="281"/>
        <v/>
      </c>
      <c r="BC564" s="186">
        <f t="shared" si="304"/>
        <v>0.25</v>
      </c>
      <c r="BD564" s="174" t="str">
        <f t="shared" si="282"/>
        <v/>
      </c>
      <c r="BE564" s="201">
        <f t="shared" si="283"/>
        <v>0.25</v>
      </c>
      <c r="BF564" s="174" t="str">
        <f t="shared" si="284"/>
        <v/>
      </c>
      <c r="BG564" s="186">
        <f t="shared" si="285"/>
        <v>0.25</v>
      </c>
      <c r="BH564" s="175" t="str">
        <f t="shared" si="286"/>
        <v/>
      </c>
      <c r="BI564" s="632"/>
      <c r="BQ564" s="71" t="s">
        <v>3068</v>
      </c>
    </row>
    <row r="565" spans="1:140" ht="18.75" x14ac:dyDescent="0.3">
      <c r="A565" s="219"/>
      <c r="B565" s="220"/>
      <c r="C565" s="213">
        <v>554</v>
      </c>
      <c r="D565" s="657" t="s">
        <v>3704</v>
      </c>
      <c r="E565" s="16" t="s">
        <v>46</v>
      </c>
      <c r="F565" s="34"/>
      <c r="G565" s="134">
        <v>44256</v>
      </c>
      <c r="H565" s="135">
        <v>44259</v>
      </c>
      <c r="I565" s="141" t="s">
        <v>0</v>
      </c>
      <c r="J565" s="25"/>
      <c r="K565" s="145"/>
      <c r="L565" s="28"/>
      <c r="M565" s="395">
        <v>44259</v>
      </c>
      <c r="N565" s="158">
        <f t="shared" si="287"/>
        <v>4</v>
      </c>
      <c r="O565" s="315" t="s">
        <v>0</v>
      </c>
      <c r="P565" s="315"/>
      <c r="Q565" s="315"/>
      <c r="R565" s="315"/>
      <c r="S565" s="315"/>
      <c r="T565" s="316"/>
      <c r="U565" s="317"/>
      <c r="V565" s="32">
        <v>0.25</v>
      </c>
      <c r="W565" s="318">
        <v>0.25</v>
      </c>
      <c r="X565" s="313"/>
      <c r="Y565" s="160">
        <f t="shared" si="273"/>
        <v>0.5</v>
      </c>
      <c r="Z565" s="159">
        <f t="shared" si="288"/>
        <v>7.5</v>
      </c>
      <c r="AA565" s="326"/>
      <c r="AB565" s="400">
        <f t="shared" si="297"/>
        <v>-30</v>
      </c>
      <c r="AC565" s="370"/>
      <c r="AD565" s="226" t="str">
        <f t="shared" si="274"/>
        <v/>
      </c>
      <c r="AE565" s="368">
        <f t="shared" si="289"/>
        <v>-22.5</v>
      </c>
      <c r="AF565" s="331"/>
      <c r="AG565" s="333"/>
      <c r="AH565" s="334"/>
      <c r="AI565" s="161">
        <f t="shared" si="290"/>
        <v>0</v>
      </c>
      <c r="AJ565" s="162">
        <f t="shared" si="275"/>
        <v>7.5</v>
      </c>
      <c r="AK565" s="163">
        <f t="shared" si="291"/>
        <v>7.5</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f t="shared" si="276"/>
        <v>4</v>
      </c>
      <c r="AX565" s="165" t="str">
        <f t="shared" si="277"/>
        <v/>
      </c>
      <c r="AY565" s="193">
        <f t="shared" si="278"/>
        <v>4</v>
      </c>
      <c r="AZ565" s="183" t="str">
        <f t="shared" si="279"/>
        <v/>
      </c>
      <c r="BA565" s="173">
        <f t="shared" si="280"/>
        <v>0.25</v>
      </c>
      <c r="BB565" s="174" t="str">
        <f t="shared" si="281"/>
        <v/>
      </c>
      <c r="BC565" s="186">
        <f t="shared" si="304"/>
        <v>0.25</v>
      </c>
      <c r="BD565" s="174" t="str">
        <f t="shared" si="282"/>
        <v/>
      </c>
      <c r="BE565" s="201">
        <f t="shared" si="283"/>
        <v>0.25</v>
      </c>
      <c r="BF565" s="174" t="str">
        <f t="shared" si="284"/>
        <v/>
      </c>
      <c r="BG565" s="186">
        <f t="shared" si="285"/>
        <v>0.25</v>
      </c>
      <c r="BH565" s="175" t="str">
        <f t="shared" si="286"/>
        <v/>
      </c>
      <c r="BI565" s="632"/>
      <c r="BQ565" s="71" t="s">
        <v>3069</v>
      </c>
    </row>
    <row r="566" spans="1:140" ht="18.75" x14ac:dyDescent="0.3">
      <c r="A566" s="221"/>
      <c r="B566" s="222"/>
      <c r="C566" s="214">
        <v>555</v>
      </c>
      <c r="D566" s="649" t="s">
        <v>3705</v>
      </c>
      <c r="E566" s="16" t="s">
        <v>46</v>
      </c>
      <c r="F566" s="17"/>
      <c r="G566" s="134">
        <v>44256</v>
      </c>
      <c r="H566" s="135">
        <v>44259</v>
      </c>
      <c r="I566" s="141" t="s">
        <v>0</v>
      </c>
      <c r="J566" s="25"/>
      <c r="K566" s="145"/>
      <c r="L566" s="28"/>
      <c r="M566" s="395">
        <v>44259</v>
      </c>
      <c r="N566" s="158">
        <f t="shared" si="287"/>
        <v>4</v>
      </c>
      <c r="O566" s="27" t="s">
        <v>0</v>
      </c>
      <c r="P566" s="27"/>
      <c r="Q566" s="27"/>
      <c r="R566" s="27"/>
      <c r="S566" s="27"/>
      <c r="T566" s="28"/>
      <c r="U566" s="29"/>
      <c r="V566" s="32">
        <v>0.25</v>
      </c>
      <c r="W566" s="318">
        <v>0.25</v>
      </c>
      <c r="X566" s="313"/>
      <c r="Y566" s="160">
        <f t="shared" si="273"/>
        <v>0.5</v>
      </c>
      <c r="Z566" s="159">
        <f t="shared" si="288"/>
        <v>7.5</v>
      </c>
      <c r="AA566" s="327"/>
      <c r="AB566" s="400">
        <f t="shared" si="297"/>
        <v>-30</v>
      </c>
      <c r="AC566" s="371"/>
      <c r="AD566" s="226" t="str">
        <f t="shared" si="274"/>
        <v/>
      </c>
      <c r="AE566" s="368">
        <f t="shared" si="289"/>
        <v>-22.5</v>
      </c>
      <c r="AF566" s="339"/>
      <c r="AG566" s="338"/>
      <c r="AH566" s="336"/>
      <c r="AI566" s="161">
        <f t="shared" si="290"/>
        <v>0</v>
      </c>
      <c r="AJ566" s="162">
        <f t="shared" si="275"/>
        <v>7.5</v>
      </c>
      <c r="AK566" s="163">
        <f t="shared" si="291"/>
        <v>7.5</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f t="shared" si="276"/>
        <v>4</v>
      </c>
      <c r="AX566" s="165" t="str">
        <f t="shared" si="277"/>
        <v/>
      </c>
      <c r="AY566" s="193">
        <f t="shared" si="278"/>
        <v>4</v>
      </c>
      <c r="AZ566" s="183" t="str">
        <f t="shared" si="279"/>
        <v/>
      </c>
      <c r="BA566" s="173">
        <f t="shared" si="280"/>
        <v>0.25</v>
      </c>
      <c r="BB566" s="174" t="str">
        <f t="shared" si="281"/>
        <v/>
      </c>
      <c r="BC566" s="186">
        <f t="shared" si="304"/>
        <v>0.25</v>
      </c>
      <c r="BD566" s="174" t="str">
        <f t="shared" si="282"/>
        <v/>
      </c>
      <c r="BE566" s="201">
        <f t="shared" si="283"/>
        <v>0.25</v>
      </c>
      <c r="BF566" s="174" t="str">
        <f t="shared" si="284"/>
        <v/>
      </c>
      <c r="BG566" s="186">
        <f t="shared" si="285"/>
        <v>0.25</v>
      </c>
      <c r="BH566" s="175" t="str">
        <f t="shared" si="286"/>
        <v/>
      </c>
      <c r="BI566" s="632"/>
      <c r="BQ566" s="71" t="s">
        <v>3070</v>
      </c>
    </row>
    <row r="567" spans="1:140" ht="18.75" x14ac:dyDescent="0.3">
      <c r="A567" s="221"/>
      <c r="B567" s="222"/>
      <c r="C567" s="213">
        <v>556</v>
      </c>
      <c r="D567" s="649" t="s">
        <v>3706</v>
      </c>
      <c r="E567" s="16" t="s">
        <v>46</v>
      </c>
      <c r="F567" s="17"/>
      <c r="G567" s="134">
        <v>44256</v>
      </c>
      <c r="H567" s="135">
        <v>44259</v>
      </c>
      <c r="I567" s="141" t="s">
        <v>0</v>
      </c>
      <c r="J567" s="25"/>
      <c r="K567" s="145"/>
      <c r="L567" s="28"/>
      <c r="M567" s="395">
        <v>44259</v>
      </c>
      <c r="N567" s="158">
        <f t="shared" si="287"/>
        <v>4</v>
      </c>
      <c r="O567" s="27" t="s">
        <v>0</v>
      </c>
      <c r="P567" s="27"/>
      <c r="Q567" s="27"/>
      <c r="R567" s="27"/>
      <c r="S567" s="27"/>
      <c r="T567" s="28"/>
      <c r="U567" s="29"/>
      <c r="V567" s="32">
        <v>0.25</v>
      </c>
      <c r="W567" s="318">
        <v>0.25</v>
      </c>
      <c r="X567" s="319"/>
      <c r="Y567" s="160">
        <f t="shared" si="273"/>
        <v>0.5</v>
      </c>
      <c r="Z567" s="159">
        <f t="shared" si="288"/>
        <v>7.5</v>
      </c>
      <c r="AA567" s="327"/>
      <c r="AB567" s="400">
        <f t="shared" si="297"/>
        <v>-30</v>
      </c>
      <c r="AC567" s="371"/>
      <c r="AD567" s="226" t="str">
        <f t="shared" si="274"/>
        <v/>
      </c>
      <c r="AE567" s="368">
        <f t="shared" si="289"/>
        <v>-22.5</v>
      </c>
      <c r="AF567" s="339"/>
      <c r="AG567" s="338"/>
      <c r="AH567" s="336"/>
      <c r="AI567" s="161">
        <f t="shared" si="290"/>
        <v>0</v>
      </c>
      <c r="AJ567" s="162">
        <f t="shared" si="275"/>
        <v>7.5</v>
      </c>
      <c r="AK567" s="163">
        <f t="shared" si="291"/>
        <v>7.5</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f t="shared" si="276"/>
        <v>4</v>
      </c>
      <c r="AX567" s="165" t="str">
        <f t="shared" si="277"/>
        <v/>
      </c>
      <c r="AY567" s="193">
        <f t="shared" si="278"/>
        <v>4</v>
      </c>
      <c r="AZ567" s="183" t="str">
        <f t="shared" si="279"/>
        <v/>
      </c>
      <c r="BA567" s="173">
        <f t="shared" si="280"/>
        <v>0.25</v>
      </c>
      <c r="BB567" s="174" t="str">
        <f t="shared" si="281"/>
        <v/>
      </c>
      <c r="BC567" s="186">
        <f t="shared" si="304"/>
        <v>0.25</v>
      </c>
      <c r="BD567" s="174" t="str">
        <f t="shared" si="282"/>
        <v/>
      </c>
      <c r="BE567" s="201">
        <f t="shared" si="283"/>
        <v>0.25</v>
      </c>
      <c r="BF567" s="174" t="str">
        <f t="shared" si="284"/>
        <v/>
      </c>
      <c r="BG567" s="186">
        <f t="shared" si="285"/>
        <v>0.25</v>
      </c>
      <c r="BH567" s="175" t="str">
        <f t="shared" si="286"/>
        <v/>
      </c>
      <c r="BI567" s="632"/>
      <c r="BQ567" s="71" t="s">
        <v>3071</v>
      </c>
    </row>
    <row r="568" spans="1:140" ht="18.75" x14ac:dyDescent="0.3">
      <c r="A568" s="221"/>
      <c r="B568" s="222"/>
      <c r="C568" s="214">
        <v>557</v>
      </c>
      <c r="D568" s="649" t="s">
        <v>3707</v>
      </c>
      <c r="E568" s="16" t="s">
        <v>46</v>
      </c>
      <c r="F568" s="17"/>
      <c r="G568" s="134">
        <v>44256</v>
      </c>
      <c r="H568" s="135">
        <v>44259</v>
      </c>
      <c r="I568" s="141" t="s">
        <v>0</v>
      </c>
      <c r="J568" s="25"/>
      <c r="K568" s="145"/>
      <c r="L568" s="28"/>
      <c r="M568" s="395">
        <v>44259</v>
      </c>
      <c r="N568" s="158">
        <f t="shared" si="287"/>
        <v>4</v>
      </c>
      <c r="O568" s="27" t="s">
        <v>0</v>
      </c>
      <c r="P568" s="27"/>
      <c r="Q568" s="27"/>
      <c r="R568" s="27"/>
      <c r="S568" s="27"/>
      <c r="T568" s="28"/>
      <c r="U568" s="29"/>
      <c r="V568" s="32">
        <v>0.25</v>
      </c>
      <c r="W568" s="318">
        <v>0.25</v>
      </c>
      <c r="X568" s="319"/>
      <c r="Y568" s="160">
        <f t="shared" si="273"/>
        <v>0.5</v>
      </c>
      <c r="Z568" s="159">
        <f t="shared" si="288"/>
        <v>7.5</v>
      </c>
      <c r="AA568" s="327"/>
      <c r="AB568" s="400">
        <f t="shared" si="297"/>
        <v>-30</v>
      </c>
      <c r="AC568" s="371"/>
      <c r="AD568" s="226" t="str">
        <f t="shared" si="274"/>
        <v/>
      </c>
      <c r="AE568" s="368">
        <f t="shared" si="289"/>
        <v>-22.5</v>
      </c>
      <c r="AF568" s="339"/>
      <c r="AG568" s="338"/>
      <c r="AH568" s="336"/>
      <c r="AI568" s="161">
        <f t="shared" si="290"/>
        <v>0</v>
      </c>
      <c r="AJ568" s="162">
        <f t="shared" si="275"/>
        <v>7.5</v>
      </c>
      <c r="AK568" s="163">
        <f t="shared" si="291"/>
        <v>7.5</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f t="shared" si="276"/>
        <v>4</v>
      </c>
      <c r="AX568" s="165" t="str">
        <f t="shared" si="277"/>
        <v/>
      </c>
      <c r="AY568" s="193">
        <f t="shared" si="278"/>
        <v>4</v>
      </c>
      <c r="AZ568" s="183" t="str">
        <f t="shared" si="279"/>
        <v/>
      </c>
      <c r="BA568" s="173">
        <f t="shared" si="280"/>
        <v>0.25</v>
      </c>
      <c r="BB568" s="174" t="str">
        <f t="shared" si="281"/>
        <v/>
      </c>
      <c r="BC568" s="186">
        <f t="shared" si="304"/>
        <v>0.25</v>
      </c>
      <c r="BD568" s="174" t="str">
        <f t="shared" si="282"/>
        <v/>
      </c>
      <c r="BE568" s="201">
        <f t="shared" si="283"/>
        <v>0.25</v>
      </c>
      <c r="BF568" s="174" t="str">
        <f t="shared" si="284"/>
        <v/>
      </c>
      <c r="BG568" s="186">
        <f t="shared" si="285"/>
        <v>0.25</v>
      </c>
      <c r="BH568" s="175" t="str">
        <f t="shared" si="286"/>
        <v/>
      </c>
      <c r="BI568" s="632"/>
      <c r="BQ568" s="71" t="s">
        <v>3072</v>
      </c>
    </row>
    <row r="569" spans="1:140" ht="18.75" x14ac:dyDescent="0.3">
      <c r="A569" s="221"/>
      <c r="B569" s="222"/>
      <c r="C569" s="214">
        <v>558</v>
      </c>
      <c r="D569" s="650" t="s">
        <v>3708</v>
      </c>
      <c r="E569" s="16" t="s">
        <v>46</v>
      </c>
      <c r="F569" s="17"/>
      <c r="G569" s="134">
        <v>44256</v>
      </c>
      <c r="H569" s="135">
        <v>44259</v>
      </c>
      <c r="I569" s="141" t="s">
        <v>0</v>
      </c>
      <c r="J569" s="25"/>
      <c r="K569" s="145"/>
      <c r="L569" s="28"/>
      <c r="M569" s="395">
        <v>44259</v>
      </c>
      <c r="N569" s="158">
        <f t="shared" si="287"/>
        <v>4</v>
      </c>
      <c r="O569" s="27" t="s">
        <v>0</v>
      </c>
      <c r="P569" s="27"/>
      <c r="Q569" s="27"/>
      <c r="R569" s="27"/>
      <c r="S569" s="27"/>
      <c r="T569" s="28"/>
      <c r="U569" s="29"/>
      <c r="V569" s="32">
        <v>0.25</v>
      </c>
      <c r="W569" s="318">
        <v>0.25</v>
      </c>
      <c r="X569" s="319"/>
      <c r="Y569" s="160">
        <f t="shared" si="273"/>
        <v>0.5</v>
      </c>
      <c r="Z569" s="159">
        <f t="shared" si="288"/>
        <v>7.5</v>
      </c>
      <c r="AA569" s="327"/>
      <c r="AB569" s="400">
        <f t="shared" si="297"/>
        <v>-30</v>
      </c>
      <c r="AC569" s="371"/>
      <c r="AD569" s="226" t="str">
        <f t="shared" si="274"/>
        <v/>
      </c>
      <c r="AE569" s="368">
        <f t="shared" si="289"/>
        <v>-22.5</v>
      </c>
      <c r="AF569" s="339"/>
      <c r="AG569" s="338"/>
      <c r="AH569" s="336"/>
      <c r="AI569" s="161">
        <f t="shared" si="290"/>
        <v>0</v>
      </c>
      <c r="AJ569" s="162">
        <f t="shared" si="275"/>
        <v>7.5</v>
      </c>
      <c r="AK569" s="163">
        <f t="shared" si="291"/>
        <v>7.5</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f t="shared" si="276"/>
        <v>4</v>
      </c>
      <c r="AX569" s="165" t="str">
        <f t="shared" si="277"/>
        <v/>
      </c>
      <c r="AY569" s="193">
        <f t="shared" si="278"/>
        <v>4</v>
      </c>
      <c r="AZ569" s="183" t="str">
        <f t="shared" si="279"/>
        <v/>
      </c>
      <c r="BA569" s="173">
        <f t="shared" si="280"/>
        <v>0.25</v>
      </c>
      <c r="BB569" s="174" t="str">
        <f t="shared" si="281"/>
        <v/>
      </c>
      <c r="BC569" s="186">
        <f t="shared" si="304"/>
        <v>0.25</v>
      </c>
      <c r="BD569" s="174" t="str">
        <f t="shared" si="282"/>
        <v/>
      </c>
      <c r="BE569" s="201">
        <f t="shared" si="283"/>
        <v>0.25</v>
      </c>
      <c r="BF569" s="174" t="str">
        <f t="shared" si="284"/>
        <v/>
      </c>
      <c r="BG569" s="186">
        <f t="shared" si="285"/>
        <v>0.25</v>
      </c>
      <c r="BH569" s="175" t="str">
        <f t="shared" si="286"/>
        <v/>
      </c>
      <c r="BI569" s="632"/>
      <c r="BQ569" s="71" t="s">
        <v>3073</v>
      </c>
    </row>
    <row r="570" spans="1:140" ht="18.75" x14ac:dyDescent="0.3">
      <c r="A570" s="221"/>
      <c r="B570" s="222"/>
      <c r="C570" s="213">
        <v>559</v>
      </c>
      <c r="D570" s="649" t="s">
        <v>3709</v>
      </c>
      <c r="E570" s="16" t="s">
        <v>46</v>
      </c>
      <c r="F570" s="17"/>
      <c r="G570" s="134">
        <v>44256</v>
      </c>
      <c r="H570" s="135">
        <v>44259</v>
      </c>
      <c r="I570" s="141" t="s">
        <v>0</v>
      </c>
      <c r="J570" s="25"/>
      <c r="K570" s="145"/>
      <c r="L570" s="28"/>
      <c r="M570" s="395">
        <v>44259</v>
      </c>
      <c r="N570" s="158">
        <f t="shared" si="287"/>
        <v>4</v>
      </c>
      <c r="O570" s="27" t="s">
        <v>0</v>
      </c>
      <c r="P570" s="27"/>
      <c r="Q570" s="27"/>
      <c r="R570" s="27"/>
      <c r="S570" s="27"/>
      <c r="T570" s="28"/>
      <c r="U570" s="29"/>
      <c r="V570" s="32">
        <v>0.25</v>
      </c>
      <c r="W570" s="318">
        <v>0.25</v>
      </c>
      <c r="X570" s="319"/>
      <c r="Y570" s="160">
        <f t="shared" si="273"/>
        <v>0.5</v>
      </c>
      <c r="Z570" s="159">
        <f t="shared" si="288"/>
        <v>7.5</v>
      </c>
      <c r="AA570" s="327"/>
      <c r="AB570" s="400">
        <f t="shared" si="297"/>
        <v>-30</v>
      </c>
      <c r="AC570" s="371"/>
      <c r="AD570" s="226" t="str">
        <f t="shared" si="274"/>
        <v/>
      </c>
      <c r="AE570" s="368">
        <f t="shared" si="289"/>
        <v>-22.5</v>
      </c>
      <c r="AF570" s="339"/>
      <c r="AG570" s="338"/>
      <c r="AH570" s="336"/>
      <c r="AI570" s="161">
        <f t="shared" si="290"/>
        <v>0</v>
      </c>
      <c r="AJ570" s="162">
        <f t="shared" si="275"/>
        <v>7.5</v>
      </c>
      <c r="AK570" s="163">
        <f t="shared" si="291"/>
        <v>7.5</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f t="shared" si="276"/>
        <v>4</v>
      </c>
      <c r="AX570" s="165" t="str">
        <f t="shared" si="277"/>
        <v/>
      </c>
      <c r="AY570" s="193">
        <f t="shared" si="278"/>
        <v>4</v>
      </c>
      <c r="AZ570" s="183" t="str">
        <f t="shared" si="279"/>
        <v/>
      </c>
      <c r="BA570" s="173">
        <f t="shared" si="280"/>
        <v>0.25</v>
      </c>
      <c r="BB570" s="174" t="str">
        <f t="shared" si="281"/>
        <v/>
      </c>
      <c r="BC570" s="186">
        <f t="shared" si="304"/>
        <v>0.25</v>
      </c>
      <c r="BD570" s="174" t="str">
        <f t="shared" si="282"/>
        <v/>
      </c>
      <c r="BE570" s="201">
        <f t="shared" si="283"/>
        <v>0.25</v>
      </c>
      <c r="BF570" s="174" t="str">
        <f t="shared" si="284"/>
        <v/>
      </c>
      <c r="BG570" s="186">
        <f t="shared" si="285"/>
        <v>0.25</v>
      </c>
      <c r="BH570" s="175" t="str">
        <f t="shared" si="286"/>
        <v/>
      </c>
      <c r="BI570" s="632"/>
      <c r="BQ570" s="71" t="s">
        <v>3074</v>
      </c>
    </row>
    <row r="571" spans="1:140" ht="18.75" x14ac:dyDescent="0.3">
      <c r="A571" s="221"/>
      <c r="B571" s="222"/>
      <c r="C571" s="214">
        <v>560</v>
      </c>
      <c r="D571" s="649" t="s">
        <v>3710</v>
      </c>
      <c r="E571" s="16" t="s">
        <v>46</v>
      </c>
      <c r="F571" s="17"/>
      <c r="G571" s="134">
        <v>44256</v>
      </c>
      <c r="H571" s="135">
        <v>44259</v>
      </c>
      <c r="I571" s="141" t="s">
        <v>0</v>
      </c>
      <c r="J571" s="80"/>
      <c r="K571" s="147"/>
      <c r="L571" s="30"/>
      <c r="M571" s="395">
        <v>44259</v>
      </c>
      <c r="N571" s="158">
        <f t="shared" si="287"/>
        <v>4</v>
      </c>
      <c r="O571" s="27" t="s">
        <v>0</v>
      </c>
      <c r="P571" s="27"/>
      <c r="Q571" s="27"/>
      <c r="R571" s="27"/>
      <c r="S571" s="27"/>
      <c r="T571" s="28"/>
      <c r="U571" s="29"/>
      <c r="V571" s="32">
        <v>0.25</v>
      </c>
      <c r="W571" s="318">
        <v>0.25</v>
      </c>
      <c r="X571" s="319"/>
      <c r="Y571" s="160">
        <f t="shared" si="273"/>
        <v>0.5</v>
      </c>
      <c r="Z571" s="159">
        <f t="shared" si="288"/>
        <v>7.5</v>
      </c>
      <c r="AA571" s="327"/>
      <c r="AB571" s="400">
        <f t="shared" si="297"/>
        <v>-30</v>
      </c>
      <c r="AC571" s="371"/>
      <c r="AD571" s="226" t="str">
        <f t="shared" si="274"/>
        <v/>
      </c>
      <c r="AE571" s="368">
        <f t="shared" si="289"/>
        <v>-22.5</v>
      </c>
      <c r="AF571" s="339"/>
      <c r="AG571" s="338"/>
      <c r="AH571" s="336"/>
      <c r="AI571" s="161">
        <f t="shared" si="290"/>
        <v>0</v>
      </c>
      <c r="AJ571" s="162">
        <f t="shared" si="275"/>
        <v>7.5</v>
      </c>
      <c r="AK571" s="163">
        <f t="shared" si="291"/>
        <v>7.5</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f t="shared" si="276"/>
        <v>4</v>
      </c>
      <c r="AX571" s="165" t="str">
        <f t="shared" si="277"/>
        <v/>
      </c>
      <c r="AY571" s="193">
        <f t="shared" si="278"/>
        <v>4</v>
      </c>
      <c r="AZ571" s="183" t="str">
        <f t="shared" si="279"/>
        <v/>
      </c>
      <c r="BA571" s="173">
        <f t="shared" si="280"/>
        <v>0.25</v>
      </c>
      <c r="BB571" s="174" t="str">
        <f t="shared" si="281"/>
        <v/>
      </c>
      <c r="BC571" s="186">
        <f t="shared" si="304"/>
        <v>0.25</v>
      </c>
      <c r="BD571" s="174" t="str">
        <f t="shared" si="282"/>
        <v/>
      </c>
      <c r="BE571" s="201">
        <f t="shared" si="283"/>
        <v>0.25</v>
      </c>
      <c r="BF571" s="174" t="str">
        <f t="shared" si="284"/>
        <v/>
      </c>
      <c r="BG571" s="186">
        <f t="shared" si="285"/>
        <v>0.25</v>
      </c>
      <c r="BH571" s="175" t="str">
        <f t="shared" si="286"/>
        <v/>
      </c>
      <c r="BI571" s="632"/>
      <c r="BQ571" s="71" t="s">
        <v>3075</v>
      </c>
    </row>
    <row r="572" spans="1:140" ht="56.25" x14ac:dyDescent="0.3">
      <c r="A572" s="221"/>
      <c r="B572" s="222"/>
      <c r="C572" s="213">
        <v>561</v>
      </c>
      <c r="D572" s="643" t="s">
        <v>3675</v>
      </c>
      <c r="E572" s="16" t="s">
        <v>3505</v>
      </c>
      <c r="F572" s="17"/>
      <c r="G572" s="134">
        <v>44256</v>
      </c>
      <c r="H572" s="135">
        <v>44273</v>
      </c>
      <c r="I572" s="141"/>
      <c r="J572" s="25"/>
      <c r="K572" s="145" t="s">
        <v>0</v>
      </c>
      <c r="L572" s="28"/>
      <c r="M572" s="395">
        <v>44273</v>
      </c>
      <c r="N572" s="158">
        <f t="shared" si="287"/>
        <v>14</v>
      </c>
      <c r="O572" s="27" t="s">
        <v>0</v>
      </c>
      <c r="P572" s="27"/>
      <c r="Q572" s="27"/>
      <c r="R572" s="27"/>
      <c r="S572" s="27"/>
      <c r="T572" s="28"/>
      <c r="U572" s="29"/>
      <c r="V572" s="32">
        <v>0.25</v>
      </c>
      <c r="W572" s="318">
        <v>0.25</v>
      </c>
      <c r="X572" s="319"/>
      <c r="Y572" s="160">
        <f t="shared" si="273"/>
        <v>0.5</v>
      </c>
      <c r="Z572" s="159">
        <f t="shared" si="288"/>
        <v>7.5</v>
      </c>
      <c r="AA572" s="327"/>
      <c r="AB572" s="400">
        <f t="shared" si="297"/>
        <v>-30</v>
      </c>
      <c r="AC572" s="371"/>
      <c r="AD572" s="226" t="str">
        <f t="shared" si="274"/>
        <v/>
      </c>
      <c r="AE572" s="368">
        <f t="shared" si="289"/>
        <v>-22.5</v>
      </c>
      <c r="AF572" s="339"/>
      <c r="AG572" s="338"/>
      <c r="AH572" s="336"/>
      <c r="AI572" s="161">
        <f t="shared" si="290"/>
        <v>0</v>
      </c>
      <c r="AJ572" s="162">
        <f t="shared" si="275"/>
        <v>7.5</v>
      </c>
      <c r="AK572" s="163">
        <f t="shared" si="291"/>
        <v>7.5</v>
      </c>
      <c r="AL572" s="164">
        <f t="shared" si="292"/>
        <v>0</v>
      </c>
      <c r="AM572" s="164">
        <f t="shared" si="293"/>
        <v>0</v>
      </c>
      <c r="AN572" s="164">
        <f t="shared" si="294"/>
        <v>7.5</v>
      </c>
      <c r="AO572" s="164">
        <f t="shared" si="295"/>
        <v>7.5</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f t="shared" si="276"/>
        <v>14</v>
      </c>
      <c r="AX572" s="165">
        <f t="shared" si="277"/>
        <v>14</v>
      </c>
      <c r="AY572" s="193" t="str">
        <f t="shared" si="278"/>
        <v/>
      </c>
      <c r="AZ572" s="183" t="str">
        <f t="shared" si="279"/>
        <v/>
      </c>
      <c r="BA572" s="173">
        <f t="shared" si="280"/>
        <v>0.25</v>
      </c>
      <c r="BB572" s="174">
        <f t="shared" si="281"/>
        <v>0.25</v>
      </c>
      <c r="BC572" s="186" t="str">
        <f t="shared" si="304"/>
        <v/>
      </c>
      <c r="BD572" s="174" t="str">
        <f t="shared" si="282"/>
        <v/>
      </c>
      <c r="BE572" s="201">
        <f t="shared" si="283"/>
        <v>0.25</v>
      </c>
      <c r="BF572" s="174">
        <f t="shared" si="284"/>
        <v>0.25</v>
      </c>
      <c r="BG572" s="186" t="str">
        <f t="shared" si="285"/>
        <v/>
      </c>
      <c r="BH572" s="175" t="str">
        <f t="shared" si="286"/>
        <v/>
      </c>
      <c r="BI572" s="632"/>
      <c r="BQ572" s="71" t="s">
        <v>3076</v>
      </c>
    </row>
    <row r="573" spans="1:140" ht="56.25" x14ac:dyDescent="0.3">
      <c r="A573" s="221"/>
      <c r="B573" s="222"/>
      <c r="C573" s="214">
        <v>562</v>
      </c>
      <c r="D573" s="647" t="s">
        <v>3675</v>
      </c>
      <c r="E573" s="18" t="s">
        <v>3541</v>
      </c>
      <c r="F573" s="17"/>
      <c r="G573" s="134">
        <v>44256</v>
      </c>
      <c r="H573" s="135">
        <v>44266</v>
      </c>
      <c r="I573" s="141"/>
      <c r="J573" s="25"/>
      <c r="K573" s="145"/>
      <c r="L573" s="28"/>
      <c r="M573" s="395">
        <v>44266</v>
      </c>
      <c r="N573" s="158">
        <f t="shared" si="287"/>
        <v>9</v>
      </c>
      <c r="O573" s="27"/>
      <c r="P573" s="27"/>
      <c r="Q573" s="27"/>
      <c r="R573" s="27" t="s">
        <v>0</v>
      </c>
      <c r="S573" s="27"/>
      <c r="T573" s="28"/>
      <c r="U573" s="29"/>
      <c r="V573" s="32">
        <v>0.25</v>
      </c>
      <c r="W573" s="318"/>
      <c r="X573" s="319"/>
      <c r="Y573" s="160">
        <f t="shared" si="273"/>
        <v>0.25</v>
      </c>
      <c r="Z573" s="159">
        <f t="shared" si="288"/>
        <v>2.5</v>
      </c>
      <c r="AA573" s="327"/>
      <c r="AB573" s="400">
        <f t="shared" si="297"/>
        <v>-30</v>
      </c>
      <c r="AC573" s="371"/>
      <c r="AD573" s="226" t="str">
        <f t="shared" si="274"/>
        <v/>
      </c>
      <c r="AE573" s="368">
        <f t="shared" si="289"/>
        <v>-27.5</v>
      </c>
      <c r="AF573" s="339"/>
      <c r="AG573" s="338"/>
      <c r="AH573" s="336"/>
      <c r="AI573" s="161">
        <f t="shared" si="290"/>
        <v>0</v>
      </c>
      <c r="AJ573" s="162">
        <f t="shared" si="275"/>
        <v>2.5</v>
      </c>
      <c r="AK573" s="163">
        <f t="shared" si="291"/>
        <v>2.5</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f t="shared" si="276"/>
        <v>9</v>
      </c>
      <c r="AX573" s="165" t="str">
        <f t="shared" si="277"/>
        <v/>
      </c>
      <c r="AY573" s="193">
        <f t="shared" si="278"/>
        <v>9</v>
      </c>
      <c r="AZ573" s="183" t="str">
        <f t="shared" si="279"/>
        <v/>
      </c>
      <c r="BA573" s="173">
        <f t="shared" si="280"/>
        <v>0.25</v>
      </c>
      <c r="BB573" s="174" t="str">
        <f t="shared" si="281"/>
        <v/>
      </c>
      <c r="BC573" s="186">
        <f t="shared" si="304"/>
        <v>0.25</v>
      </c>
      <c r="BD573" s="174" t="str">
        <f t="shared" si="282"/>
        <v/>
      </c>
      <c r="BE573" s="201" t="str">
        <f t="shared" si="283"/>
        <v/>
      </c>
      <c r="BF573" s="174" t="str">
        <f t="shared" si="284"/>
        <v/>
      </c>
      <c r="BG573" s="186" t="str">
        <f t="shared" si="285"/>
        <v/>
      </c>
      <c r="BH573" s="175" t="str">
        <f t="shared" si="286"/>
        <v/>
      </c>
      <c r="BI573" s="632"/>
      <c r="BQ573" s="71" t="s">
        <v>3077</v>
      </c>
    </row>
    <row r="574" spans="1:140" ht="37.5" x14ac:dyDescent="0.3">
      <c r="A574" s="221"/>
      <c r="B574" s="222"/>
      <c r="C574" s="214">
        <v>563</v>
      </c>
      <c r="D574" s="640" t="s">
        <v>3711</v>
      </c>
      <c r="E574" s="16" t="s">
        <v>46</v>
      </c>
      <c r="F574" s="17"/>
      <c r="G574" s="134">
        <v>44257</v>
      </c>
      <c r="H574" s="135">
        <v>44271</v>
      </c>
      <c r="I574" s="141" t="s">
        <v>0</v>
      </c>
      <c r="J574" s="25"/>
      <c r="K574" s="145"/>
      <c r="L574" s="28"/>
      <c r="M574" s="395">
        <v>44271</v>
      </c>
      <c r="N574" s="158">
        <f t="shared" si="287"/>
        <v>11</v>
      </c>
      <c r="O574" s="27"/>
      <c r="P574" s="27"/>
      <c r="Q574" s="27"/>
      <c r="R574" s="27" t="s">
        <v>0</v>
      </c>
      <c r="S574" s="27"/>
      <c r="T574" s="28"/>
      <c r="U574" s="29"/>
      <c r="V574" s="32">
        <v>0.25</v>
      </c>
      <c r="W574" s="318"/>
      <c r="X574" s="319"/>
      <c r="Y574" s="160">
        <f t="shared" si="273"/>
        <v>0.25</v>
      </c>
      <c r="Z574" s="159">
        <f t="shared" si="288"/>
        <v>2.5</v>
      </c>
      <c r="AA574" s="327"/>
      <c r="AB574" s="400">
        <f t="shared" si="297"/>
        <v>-30</v>
      </c>
      <c r="AC574" s="371"/>
      <c r="AD574" s="226" t="str">
        <f t="shared" si="274"/>
        <v/>
      </c>
      <c r="AE574" s="368">
        <f t="shared" si="289"/>
        <v>-27.5</v>
      </c>
      <c r="AF574" s="339"/>
      <c r="AG574" s="338"/>
      <c r="AH574" s="336"/>
      <c r="AI574" s="161">
        <f t="shared" si="290"/>
        <v>0</v>
      </c>
      <c r="AJ574" s="162">
        <f t="shared" si="275"/>
        <v>2.5</v>
      </c>
      <c r="AK574" s="163">
        <f t="shared" si="291"/>
        <v>2.5</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f t="shared" si="276"/>
        <v>11</v>
      </c>
      <c r="AX574" s="165" t="str">
        <f t="shared" si="277"/>
        <v/>
      </c>
      <c r="AY574" s="193">
        <f t="shared" si="278"/>
        <v>11</v>
      </c>
      <c r="AZ574" s="183" t="str">
        <f t="shared" si="279"/>
        <v/>
      </c>
      <c r="BA574" s="173">
        <f t="shared" si="280"/>
        <v>0.25</v>
      </c>
      <c r="BB574" s="174" t="str">
        <f t="shared" si="281"/>
        <v/>
      </c>
      <c r="BC574" s="186">
        <f t="shared" si="304"/>
        <v>0.25</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650" t="s">
        <v>3712</v>
      </c>
      <c r="E575" s="16" t="s">
        <v>46</v>
      </c>
      <c r="F575" s="17"/>
      <c r="G575" s="134">
        <v>44257</v>
      </c>
      <c r="H575" s="135">
        <v>44271</v>
      </c>
      <c r="I575" s="141" t="s">
        <v>0</v>
      </c>
      <c r="J575" s="25"/>
      <c r="K575" s="145"/>
      <c r="L575" s="28"/>
      <c r="M575" s="395">
        <v>44271</v>
      </c>
      <c r="N575" s="158">
        <f t="shared" si="287"/>
        <v>11</v>
      </c>
      <c r="O575" s="27" t="s">
        <v>0</v>
      </c>
      <c r="P575" s="27"/>
      <c r="Q575" s="27"/>
      <c r="R575" s="27"/>
      <c r="S575" s="27"/>
      <c r="T575" s="28"/>
      <c r="U575" s="29"/>
      <c r="V575" s="32">
        <v>0.25</v>
      </c>
      <c r="W575" s="318">
        <v>0.25</v>
      </c>
      <c r="X575" s="319"/>
      <c r="Y575" s="160">
        <f t="shared" si="273"/>
        <v>0.5</v>
      </c>
      <c r="Z575" s="159">
        <f t="shared" si="288"/>
        <v>7.5</v>
      </c>
      <c r="AA575" s="327"/>
      <c r="AB575" s="400">
        <f t="shared" si="297"/>
        <v>-30</v>
      </c>
      <c r="AC575" s="371"/>
      <c r="AD575" s="226" t="str">
        <f t="shared" si="274"/>
        <v/>
      </c>
      <c r="AE575" s="368">
        <f t="shared" si="289"/>
        <v>-22.5</v>
      </c>
      <c r="AF575" s="339"/>
      <c r="AG575" s="338"/>
      <c r="AH575" s="336"/>
      <c r="AI575" s="161">
        <f t="shared" si="290"/>
        <v>0</v>
      </c>
      <c r="AJ575" s="162">
        <f t="shared" si="275"/>
        <v>7.5</v>
      </c>
      <c r="AK575" s="163">
        <f t="shared" si="291"/>
        <v>7.5</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f t="shared" si="276"/>
        <v>11</v>
      </c>
      <c r="AX575" s="165" t="str">
        <f t="shared" si="277"/>
        <v/>
      </c>
      <c r="AY575" s="193">
        <f t="shared" si="278"/>
        <v>11</v>
      </c>
      <c r="AZ575" s="183" t="str">
        <f t="shared" si="279"/>
        <v/>
      </c>
      <c r="BA575" s="173">
        <f t="shared" si="280"/>
        <v>0.25</v>
      </c>
      <c r="BB575" s="174" t="str">
        <f t="shared" si="281"/>
        <v/>
      </c>
      <c r="BC575" s="186">
        <f t="shared" si="304"/>
        <v>0.25</v>
      </c>
      <c r="BD575" s="174" t="str">
        <f t="shared" si="282"/>
        <v/>
      </c>
      <c r="BE575" s="201">
        <f t="shared" si="283"/>
        <v>0.25</v>
      </c>
      <c r="BF575" s="174" t="str">
        <f t="shared" si="284"/>
        <v/>
      </c>
      <c r="BG575" s="186">
        <f t="shared" si="285"/>
        <v>0.25</v>
      </c>
      <c r="BH575" s="175" t="str">
        <f t="shared" si="286"/>
        <v/>
      </c>
      <c r="BI575" s="632"/>
      <c r="BQ575" s="71" t="s">
        <v>3078</v>
      </c>
    </row>
    <row r="576" spans="1:140" ht="18.75" x14ac:dyDescent="0.3">
      <c r="A576" s="221"/>
      <c r="B576" s="222"/>
      <c r="C576" s="214">
        <v>565</v>
      </c>
      <c r="D576" s="649" t="s">
        <v>3713</v>
      </c>
      <c r="E576" s="16" t="s">
        <v>46</v>
      </c>
      <c r="F576" s="17"/>
      <c r="G576" s="134">
        <v>44257</v>
      </c>
      <c r="H576" s="135">
        <v>44271</v>
      </c>
      <c r="I576" s="141" t="s">
        <v>0</v>
      </c>
      <c r="J576" s="25"/>
      <c r="K576" s="145"/>
      <c r="L576" s="28"/>
      <c r="M576" s="395">
        <v>44271</v>
      </c>
      <c r="N576" s="158">
        <f t="shared" si="287"/>
        <v>11</v>
      </c>
      <c r="O576" s="27"/>
      <c r="P576" s="27"/>
      <c r="Q576" s="27"/>
      <c r="R576" s="27" t="s">
        <v>0</v>
      </c>
      <c r="S576" s="27"/>
      <c r="T576" s="28"/>
      <c r="U576" s="29"/>
      <c r="V576" s="32">
        <v>0.25</v>
      </c>
      <c r="W576" s="318"/>
      <c r="X576" s="319"/>
      <c r="Y576" s="160">
        <f t="shared" si="273"/>
        <v>0.25</v>
      </c>
      <c r="Z576" s="159">
        <f t="shared" si="288"/>
        <v>2.5</v>
      </c>
      <c r="AA576" s="327"/>
      <c r="AB576" s="400">
        <f t="shared" si="297"/>
        <v>-30</v>
      </c>
      <c r="AC576" s="371"/>
      <c r="AD576" s="226" t="str">
        <f t="shared" si="274"/>
        <v/>
      </c>
      <c r="AE576" s="368">
        <f t="shared" si="289"/>
        <v>-27.5</v>
      </c>
      <c r="AF576" s="339"/>
      <c r="AG576" s="338"/>
      <c r="AH576" s="336"/>
      <c r="AI576" s="161">
        <f t="shared" si="290"/>
        <v>0</v>
      </c>
      <c r="AJ576" s="162">
        <f t="shared" si="275"/>
        <v>2.5</v>
      </c>
      <c r="AK576" s="163">
        <f t="shared" si="291"/>
        <v>2.5</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f t="shared" si="276"/>
        <v>11</v>
      </c>
      <c r="AX576" s="165" t="str">
        <f t="shared" si="277"/>
        <v/>
      </c>
      <c r="AY576" s="193">
        <f t="shared" si="278"/>
        <v>11</v>
      </c>
      <c r="AZ576" s="183" t="str">
        <f t="shared" si="279"/>
        <v/>
      </c>
      <c r="BA576" s="173">
        <f t="shared" si="280"/>
        <v>0.25</v>
      </c>
      <c r="BB576" s="174" t="str">
        <f t="shared" si="281"/>
        <v/>
      </c>
      <c r="BC576" s="186">
        <f t="shared" si="304"/>
        <v>0.25</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649" t="s">
        <v>3714</v>
      </c>
      <c r="E577" s="18" t="s">
        <v>46</v>
      </c>
      <c r="F577" s="17"/>
      <c r="G577" s="134">
        <v>44257</v>
      </c>
      <c r="H577" s="135">
        <v>44271</v>
      </c>
      <c r="I577" s="141" t="s">
        <v>0</v>
      </c>
      <c r="J577" s="25"/>
      <c r="K577" s="145"/>
      <c r="L577" s="28"/>
      <c r="M577" s="395">
        <v>44271</v>
      </c>
      <c r="N577" s="158">
        <f t="shared" si="287"/>
        <v>11</v>
      </c>
      <c r="O577" s="27"/>
      <c r="P577" s="27"/>
      <c r="Q577" s="27"/>
      <c r="R577" s="27" t="s">
        <v>0</v>
      </c>
      <c r="S577" s="27"/>
      <c r="T577" s="28"/>
      <c r="U577" s="29"/>
      <c r="V577" s="32">
        <v>0.25</v>
      </c>
      <c r="W577" s="318"/>
      <c r="X577" s="319"/>
      <c r="Y577" s="160">
        <f t="shared" si="273"/>
        <v>0.25</v>
      </c>
      <c r="Z577" s="159">
        <f t="shared" si="288"/>
        <v>2.5</v>
      </c>
      <c r="AA577" s="327"/>
      <c r="AB577" s="400">
        <f t="shared" si="297"/>
        <v>-30</v>
      </c>
      <c r="AC577" s="371"/>
      <c r="AD577" s="226" t="str">
        <f t="shared" si="274"/>
        <v/>
      </c>
      <c r="AE577" s="368">
        <f t="shared" si="289"/>
        <v>-27.5</v>
      </c>
      <c r="AF577" s="339"/>
      <c r="AG577" s="338"/>
      <c r="AH577" s="336"/>
      <c r="AI577" s="161">
        <f t="shared" si="290"/>
        <v>0</v>
      </c>
      <c r="AJ577" s="162">
        <f t="shared" si="275"/>
        <v>2.5</v>
      </c>
      <c r="AK577" s="163">
        <f t="shared" si="291"/>
        <v>2.5</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f t="shared" si="276"/>
        <v>11</v>
      </c>
      <c r="AX577" s="165" t="str">
        <f t="shared" si="277"/>
        <v/>
      </c>
      <c r="AY577" s="193">
        <f t="shared" si="278"/>
        <v>11</v>
      </c>
      <c r="AZ577" s="183" t="str">
        <f t="shared" si="279"/>
        <v/>
      </c>
      <c r="BA577" s="173">
        <f t="shared" si="280"/>
        <v>0.25</v>
      </c>
      <c r="BB577" s="174" t="str">
        <f t="shared" si="281"/>
        <v/>
      </c>
      <c r="BC577" s="186">
        <f t="shared" si="304"/>
        <v>0.25</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649" t="s">
        <v>3715</v>
      </c>
      <c r="E578" s="16" t="s">
        <v>46</v>
      </c>
      <c r="F578" s="17"/>
      <c r="G578" s="134">
        <v>44257</v>
      </c>
      <c r="H578" s="135">
        <v>44271</v>
      </c>
      <c r="I578" s="141" t="s">
        <v>0</v>
      </c>
      <c r="J578" s="25"/>
      <c r="K578" s="145"/>
      <c r="L578" s="28"/>
      <c r="M578" s="395">
        <v>44271</v>
      </c>
      <c r="N578" s="158">
        <f t="shared" si="287"/>
        <v>11</v>
      </c>
      <c r="O578" s="27"/>
      <c r="P578" s="27"/>
      <c r="Q578" s="27"/>
      <c r="R578" s="27" t="s">
        <v>0</v>
      </c>
      <c r="S578" s="27"/>
      <c r="T578" s="28"/>
      <c r="U578" s="29"/>
      <c r="V578" s="32">
        <v>0.25</v>
      </c>
      <c r="W578" s="318"/>
      <c r="X578" s="319"/>
      <c r="Y578" s="160">
        <f t="shared" si="273"/>
        <v>0.25</v>
      </c>
      <c r="Z578" s="159">
        <f t="shared" si="288"/>
        <v>2.5</v>
      </c>
      <c r="AA578" s="327"/>
      <c r="AB578" s="400">
        <f t="shared" si="297"/>
        <v>-30</v>
      </c>
      <c r="AC578" s="371"/>
      <c r="AD578" s="226" t="str">
        <f t="shared" si="274"/>
        <v/>
      </c>
      <c r="AE578" s="368">
        <f t="shared" si="289"/>
        <v>-27.5</v>
      </c>
      <c r="AF578" s="339"/>
      <c r="AG578" s="338"/>
      <c r="AH578" s="336"/>
      <c r="AI578" s="161">
        <f t="shared" si="290"/>
        <v>0</v>
      </c>
      <c r="AJ578" s="162">
        <f t="shared" si="275"/>
        <v>2.5</v>
      </c>
      <c r="AK578" s="163">
        <f t="shared" si="291"/>
        <v>2.5</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f t="shared" si="276"/>
        <v>11</v>
      </c>
      <c r="AX578" s="165" t="str">
        <f t="shared" si="277"/>
        <v/>
      </c>
      <c r="AY578" s="193">
        <f t="shared" si="278"/>
        <v>11</v>
      </c>
      <c r="AZ578" s="183" t="str">
        <f t="shared" si="279"/>
        <v/>
      </c>
      <c r="BA578" s="173">
        <f t="shared" si="280"/>
        <v>0.25</v>
      </c>
      <c r="BB578" s="174" t="str">
        <f t="shared" si="281"/>
        <v/>
      </c>
      <c r="BC578" s="186">
        <f t="shared" si="304"/>
        <v>0.25</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650" t="s">
        <v>3716</v>
      </c>
      <c r="E579" s="16" t="s">
        <v>46</v>
      </c>
      <c r="F579" s="17"/>
      <c r="G579" s="134">
        <v>44257</v>
      </c>
      <c r="H579" s="135">
        <v>44271</v>
      </c>
      <c r="I579" s="141" t="s">
        <v>0</v>
      </c>
      <c r="J579" s="25"/>
      <c r="K579" s="145"/>
      <c r="L579" s="28"/>
      <c r="M579" s="395">
        <v>44271</v>
      </c>
      <c r="N579" s="158">
        <f t="shared" si="287"/>
        <v>11</v>
      </c>
      <c r="O579" s="27"/>
      <c r="P579" s="27"/>
      <c r="Q579" s="27"/>
      <c r="R579" s="27" t="s">
        <v>0</v>
      </c>
      <c r="S579" s="27"/>
      <c r="T579" s="28"/>
      <c r="U579" s="29"/>
      <c r="V579" s="32">
        <v>0.25</v>
      </c>
      <c r="W579" s="318"/>
      <c r="X579" s="319"/>
      <c r="Y579" s="160">
        <f t="shared" si="273"/>
        <v>0.25</v>
      </c>
      <c r="Z579" s="159">
        <f t="shared" si="288"/>
        <v>2.5</v>
      </c>
      <c r="AA579" s="327"/>
      <c r="AB579" s="400">
        <f t="shared" si="297"/>
        <v>-30</v>
      </c>
      <c r="AC579" s="371"/>
      <c r="AD579" s="226" t="str">
        <f t="shared" si="274"/>
        <v/>
      </c>
      <c r="AE579" s="368">
        <f t="shared" si="289"/>
        <v>-27.5</v>
      </c>
      <c r="AF579" s="339"/>
      <c r="AG579" s="338"/>
      <c r="AH579" s="336"/>
      <c r="AI579" s="161">
        <f t="shared" si="290"/>
        <v>0</v>
      </c>
      <c r="AJ579" s="162">
        <f t="shared" si="275"/>
        <v>2.5</v>
      </c>
      <c r="AK579" s="163">
        <f t="shared" si="291"/>
        <v>2.5</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f t="shared" si="276"/>
        <v>11</v>
      </c>
      <c r="AX579" s="165" t="str">
        <f t="shared" si="277"/>
        <v/>
      </c>
      <c r="AY579" s="193">
        <f t="shared" si="278"/>
        <v>11</v>
      </c>
      <c r="AZ579" s="183" t="str">
        <f t="shared" si="279"/>
        <v/>
      </c>
      <c r="BA579" s="173">
        <f t="shared" si="280"/>
        <v>0.25</v>
      </c>
      <c r="BB579" s="174" t="str">
        <f t="shared" si="281"/>
        <v/>
      </c>
      <c r="BC579" s="186">
        <f t="shared" si="304"/>
        <v>0.25</v>
      </c>
      <c r="BD579" s="174" t="str">
        <f t="shared" si="282"/>
        <v/>
      </c>
      <c r="BE579" s="201" t="str">
        <f t="shared" si="283"/>
        <v/>
      </c>
      <c r="BF579" s="174" t="str">
        <f t="shared" si="284"/>
        <v/>
      </c>
      <c r="BG579" s="186" t="str">
        <f t="shared" si="285"/>
        <v/>
      </c>
      <c r="BH579" s="175" t="str">
        <f t="shared" si="286"/>
        <v/>
      </c>
      <c r="BI579" s="632"/>
      <c r="BQ579" s="71" t="s">
        <v>3082</v>
      </c>
    </row>
    <row r="580" spans="1:69" ht="37.5" x14ac:dyDescent="0.3">
      <c r="A580" s="221"/>
      <c r="B580" s="222"/>
      <c r="C580" s="213">
        <v>569</v>
      </c>
      <c r="D580" s="643" t="s">
        <v>3711</v>
      </c>
      <c r="E580" s="16" t="s">
        <v>3505</v>
      </c>
      <c r="F580" s="17"/>
      <c r="G580" s="134">
        <v>44257</v>
      </c>
      <c r="H580" s="135">
        <v>44271</v>
      </c>
      <c r="I580" s="141" t="s">
        <v>0</v>
      </c>
      <c r="J580" s="25"/>
      <c r="K580" s="145"/>
      <c r="L580" s="28"/>
      <c r="M580" s="395">
        <v>44271</v>
      </c>
      <c r="N580" s="158">
        <f t="shared" si="287"/>
        <v>11</v>
      </c>
      <c r="O580" s="27"/>
      <c r="P580" s="27"/>
      <c r="Q580" s="27"/>
      <c r="R580" s="27" t="s">
        <v>0</v>
      </c>
      <c r="S580" s="27"/>
      <c r="T580" s="28"/>
      <c r="U580" s="29"/>
      <c r="V580" s="32">
        <v>0.25</v>
      </c>
      <c r="W580" s="318"/>
      <c r="X580" s="319"/>
      <c r="Y580" s="160">
        <f t="shared" si="273"/>
        <v>0.25</v>
      </c>
      <c r="Z580" s="159">
        <f t="shared" si="288"/>
        <v>2.5</v>
      </c>
      <c r="AA580" s="327"/>
      <c r="AB580" s="400">
        <f t="shared" si="297"/>
        <v>-30</v>
      </c>
      <c r="AC580" s="371"/>
      <c r="AD580" s="226" t="str">
        <f t="shared" si="274"/>
        <v/>
      </c>
      <c r="AE580" s="368">
        <f t="shared" si="289"/>
        <v>-27.5</v>
      </c>
      <c r="AF580" s="339"/>
      <c r="AG580" s="338"/>
      <c r="AH580" s="336"/>
      <c r="AI580" s="161">
        <f t="shared" si="290"/>
        <v>0</v>
      </c>
      <c r="AJ580" s="162">
        <f t="shared" si="275"/>
        <v>2.5</v>
      </c>
      <c r="AK580" s="163">
        <f t="shared" si="291"/>
        <v>2.5</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f t="shared" si="276"/>
        <v>11</v>
      </c>
      <c r="AX580" s="165" t="str">
        <f t="shared" si="277"/>
        <v/>
      </c>
      <c r="AY580" s="193">
        <f t="shared" si="278"/>
        <v>11</v>
      </c>
      <c r="AZ580" s="183" t="str">
        <f t="shared" si="279"/>
        <v/>
      </c>
      <c r="BA580" s="173">
        <f t="shared" si="280"/>
        <v>0.25</v>
      </c>
      <c r="BB580" s="174" t="str">
        <f t="shared" si="281"/>
        <v/>
      </c>
      <c r="BC580" s="186">
        <f t="shared" si="304"/>
        <v>0.25</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652" t="s">
        <v>3712</v>
      </c>
      <c r="E581" s="18" t="s">
        <v>3505</v>
      </c>
      <c r="F581" s="17"/>
      <c r="G581" s="134">
        <v>44257</v>
      </c>
      <c r="H581" s="135">
        <v>44271</v>
      </c>
      <c r="I581" s="141" t="s">
        <v>0</v>
      </c>
      <c r="J581" s="25"/>
      <c r="K581" s="145"/>
      <c r="L581" s="28"/>
      <c r="M581" s="395">
        <v>44271</v>
      </c>
      <c r="N581" s="158">
        <f t="shared" si="287"/>
        <v>11</v>
      </c>
      <c r="O581" s="27"/>
      <c r="P581" s="27"/>
      <c r="Q581" s="27"/>
      <c r="R581" s="27" t="s">
        <v>0</v>
      </c>
      <c r="S581" s="27"/>
      <c r="T581" s="28"/>
      <c r="U581" s="29"/>
      <c r="V581" s="32">
        <v>0.25</v>
      </c>
      <c r="W581" s="318"/>
      <c r="X581" s="319"/>
      <c r="Y581" s="160">
        <f t="shared" si="273"/>
        <v>0.25</v>
      </c>
      <c r="Z581" s="159">
        <f t="shared" si="288"/>
        <v>2.5</v>
      </c>
      <c r="AA581" s="327"/>
      <c r="AB581" s="400">
        <f t="shared" si="297"/>
        <v>-30</v>
      </c>
      <c r="AC581" s="371"/>
      <c r="AD581" s="226" t="str">
        <f t="shared" si="274"/>
        <v/>
      </c>
      <c r="AE581" s="368">
        <f t="shared" si="289"/>
        <v>-27.5</v>
      </c>
      <c r="AF581" s="339"/>
      <c r="AG581" s="338"/>
      <c r="AH581" s="336"/>
      <c r="AI581" s="161">
        <f t="shared" si="290"/>
        <v>0</v>
      </c>
      <c r="AJ581" s="162">
        <f t="shared" si="275"/>
        <v>2.5</v>
      </c>
      <c r="AK581" s="163">
        <f t="shared" si="291"/>
        <v>2.5</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f t="shared" si="276"/>
        <v>11</v>
      </c>
      <c r="AX581" s="165" t="str">
        <f t="shared" si="277"/>
        <v/>
      </c>
      <c r="AY581" s="193">
        <f t="shared" si="278"/>
        <v>11</v>
      </c>
      <c r="AZ581" s="183" t="str">
        <f t="shared" si="279"/>
        <v/>
      </c>
      <c r="BA581" s="173">
        <f t="shared" si="280"/>
        <v>0.25</v>
      </c>
      <c r="BB581" s="174" t="str">
        <f t="shared" si="281"/>
        <v/>
      </c>
      <c r="BC581" s="186">
        <f t="shared" si="304"/>
        <v>0.25</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651" t="s">
        <v>3713</v>
      </c>
      <c r="E582" s="18" t="s">
        <v>3505</v>
      </c>
      <c r="F582" s="17"/>
      <c r="G582" s="134">
        <v>44257</v>
      </c>
      <c r="H582" s="135">
        <v>44271</v>
      </c>
      <c r="I582" s="141" t="s">
        <v>0</v>
      </c>
      <c r="J582" s="25"/>
      <c r="K582" s="145"/>
      <c r="L582" s="28"/>
      <c r="M582" s="395">
        <v>44271</v>
      </c>
      <c r="N582" s="158">
        <f t="shared" si="287"/>
        <v>11</v>
      </c>
      <c r="O582" s="27"/>
      <c r="P582" s="27"/>
      <c r="Q582" s="27"/>
      <c r="R582" s="27" t="s">
        <v>0</v>
      </c>
      <c r="S582" s="27"/>
      <c r="T582" s="28"/>
      <c r="U582" s="29"/>
      <c r="V582" s="32">
        <v>0.25</v>
      </c>
      <c r="W582" s="318"/>
      <c r="X582" s="319"/>
      <c r="Y582" s="160">
        <f t="shared" si="273"/>
        <v>0.25</v>
      </c>
      <c r="Z582" s="159">
        <f t="shared" si="288"/>
        <v>2.5</v>
      </c>
      <c r="AA582" s="327"/>
      <c r="AB582" s="400">
        <f t="shared" si="297"/>
        <v>-30</v>
      </c>
      <c r="AC582" s="371"/>
      <c r="AD582" s="226" t="str">
        <f t="shared" si="274"/>
        <v/>
      </c>
      <c r="AE582" s="368">
        <f t="shared" si="289"/>
        <v>-27.5</v>
      </c>
      <c r="AF582" s="339"/>
      <c r="AG582" s="338"/>
      <c r="AH582" s="336"/>
      <c r="AI582" s="161">
        <f t="shared" si="290"/>
        <v>0</v>
      </c>
      <c r="AJ582" s="162">
        <f t="shared" si="275"/>
        <v>2.5</v>
      </c>
      <c r="AK582" s="163">
        <f t="shared" si="291"/>
        <v>2.5</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f t="shared" si="276"/>
        <v>11</v>
      </c>
      <c r="AX582" s="165" t="str">
        <f t="shared" si="277"/>
        <v/>
      </c>
      <c r="AY582" s="193">
        <f t="shared" si="278"/>
        <v>11</v>
      </c>
      <c r="AZ582" s="183" t="str">
        <f t="shared" si="279"/>
        <v/>
      </c>
      <c r="BA582" s="173">
        <f t="shared" si="280"/>
        <v>0.25</v>
      </c>
      <c r="BB582" s="174" t="str">
        <f t="shared" si="281"/>
        <v/>
      </c>
      <c r="BC582" s="186">
        <f t="shared" si="304"/>
        <v>0.25</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651" t="s">
        <v>3714</v>
      </c>
      <c r="E583" s="18" t="s">
        <v>3505</v>
      </c>
      <c r="F583" s="17"/>
      <c r="G583" s="134">
        <v>44257</v>
      </c>
      <c r="H583" s="135">
        <v>44271</v>
      </c>
      <c r="I583" s="141" t="s">
        <v>0</v>
      </c>
      <c r="J583" s="25"/>
      <c r="K583" s="145"/>
      <c r="L583" s="28"/>
      <c r="M583" s="395">
        <v>44271</v>
      </c>
      <c r="N583" s="158">
        <f t="shared" si="287"/>
        <v>11</v>
      </c>
      <c r="O583" s="27"/>
      <c r="P583" s="27"/>
      <c r="Q583" s="27"/>
      <c r="R583" s="27" t="s">
        <v>0</v>
      </c>
      <c r="S583" s="27"/>
      <c r="T583" s="28"/>
      <c r="U583" s="29"/>
      <c r="V583" s="32">
        <v>0.25</v>
      </c>
      <c r="W583" s="318"/>
      <c r="X583" s="319"/>
      <c r="Y583" s="160">
        <f t="shared" si="273"/>
        <v>0.25</v>
      </c>
      <c r="Z583" s="159">
        <f t="shared" si="288"/>
        <v>2.5</v>
      </c>
      <c r="AA583" s="327"/>
      <c r="AB583" s="400">
        <f t="shared" si="297"/>
        <v>-30</v>
      </c>
      <c r="AC583" s="371"/>
      <c r="AD583" s="226" t="str">
        <f t="shared" si="274"/>
        <v/>
      </c>
      <c r="AE583" s="368">
        <f t="shared" si="289"/>
        <v>-27.5</v>
      </c>
      <c r="AF583" s="339"/>
      <c r="AG583" s="338"/>
      <c r="AH583" s="336"/>
      <c r="AI583" s="161">
        <f t="shared" si="290"/>
        <v>0</v>
      </c>
      <c r="AJ583" s="162">
        <f t="shared" si="275"/>
        <v>2.5</v>
      </c>
      <c r="AK583" s="163">
        <f t="shared" si="291"/>
        <v>2.5</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f t="shared" si="276"/>
        <v>11</v>
      </c>
      <c r="AX583" s="165" t="str">
        <f t="shared" si="277"/>
        <v/>
      </c>
      <c r="AY583" s="193">
        <f t="shared" si="278"/>
        <v>11</v>
      </c>
      <c r="AZ583" s="183" t="str">
        <f t="shared" si="279"/>
        <v/>
      </c>
      <c r="BA583" s="173">
        <f t="shared" si="280"/>
        <v>0.25</v>
      </c>
      <c r="BB583" s="174" t="str">
        <f t="shared" si="281"/>
        <v/>
      </c>
      <c r="BC583" s="186">
        <f t="shared" si="304"/>
        <v>0.25</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651" t="s">
        <v>3715</v>
      </c>
      <c r="E584" s="18" t="s">
        <v>3505</v>
      </c>
      <c r="F584" s="17"/>
      <c r="G584" s="134">
        <v>44257</v>
      </c>
      <c r="H584" s="135">
        <v>44271</v>
      </c>
      <c r="I584" s="141" t="s">
        <v>0</v>
      </c>
      <c r="J584" s="25"/>
      <c r="K584" s="145"/>
      <c r="L584" s="28"/>
      <c r="M584" s="395">
        <v>44271</v>
      </c>
      <c r="N584" s="158">
        <f t="shared" si="287"/>
        <v>11</v>
      </c>
      <c r="O584" s="27"/>
      <c r="P584" s="27"/>
      <c r="Q584" s="27"/>
      <c r="R584" s="27" t="s">
        <v>0</v>
      </c>
      <c r="S584" s="27"/>
      <c r="T584" s="28"/>
      <c r="U584" s="29"/>
      <c r="V584" s="32">
        <v>0.25</v>
      </c>
      <c r="W584" s="318"/>
      <c r="X584" s="319"/>
      <c r="Y584" s="160">
        <f t="shared" si="273"/>
        <v>0.25</v>
      </c>
      <c r="Z584" s="159">
        <f t="shared" si="288"/>
        <v>2.5</v>
      </c>
      <c r="AA584" s="327"/>
      <c r="AB584" s="400">
        <f t="shared" si="297"/>
        <v>-30</v>
      </c>
      <c r="AC584" s="371"/>
      <c r="AD584" s="226" t="str">
        <f t="shared" si="274"/>
        <v/>
      </c>
      <c r="AE584" s="368">
        <f t="shared" si="289"/>
        <v>-27.5</v>
      </c>
      <c r="AF584" s="339"/>
      <c r="AG584" s="338"/>
      <c r="AH584" s="336"/>
      <c r="AI584" s="161">
        <f t="shared" si="290"/>
        <v>0</v>
      </c>
      <c r="AJ584" s="162">
        <f t="shared" si="275"/>
        <v>2.5</v>
      </c>
      <c r="AK584" s="163">
        <f t="shared" si="291"/>
        <v>2.5</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f t="shared" si="276"/>
        <v>11</v>
      </c>
      <c r="AX584" s="165" t="str">
        <f t="shared" si="277"/>
        <v/>
      </c>
      <c r="AY584" s="193">
        <f t="shared" si="278"/>
        <v>11</v>
      </c>
      <c r="AZ584" s="183" t="str">
        <f t="shared" si="279"/>
        <v/>
      </c>
      <c r="BA584" s="173">
        <f t="shared" si="280"/>
        <v>0.25</v>
      </c>
      <c r="BB584" s="174" t="str">
        <f t="shared" si="281"/>
        <v/>
      </c>
      <c r="BC584" s="186">
        <f t="shared" si="304"/>
        <v>0.25</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652" t="s">
        <v>3716</v>
      </c>
      <c r="E585" s="18" t="s">
        <v>3505</v>
      </c>
      <c r="F585" s="17"/>
      <c r="G585" s="134">
        <v>44257</v>
      </c>
      <c r="H585" s="135">
        <v>44271</v>
      </c>
      <c r="I585" s="141" t="s">
        <v>0</v>
      </c>
      <c r="J585" s="25"/>
      <c r="K585" s="145"/>
      <c r="L585" s="28"/>
      <c r="M585" s="395">
        <v>44271</v>
      </c>
      <c r="N585" s="158">
        <f t="shared" si="287"/>
        <v>11</v>
      </c>
      <c r="O585" s="27"/>
      <c r="P585" s="27"/>
      <c r="Q585" s="27"/>
      <c r="R585" s="27" t="s">
        <v>0</v>
      </c>
      <c r="S585" s="27"/>
      <c r="T585" s="28"/>
      <c r="U585" s="29"/>
      <c r="V585" s="32">
        <v>0.25</v>
      </c>
      <c r="W585" s="318"/>
      <c r="X585" s="319"/>
      <c r="Y585" s="160">
        <f t="shared" si="273"/>
        <v>0.25</v>
      </c>
      <c r="Z585" s="159">
        <f t="shared" si="288"/>
        <v>2.5</v>
      </c>
      <c r="AA585" s="327"/>
      <c r="AB585" s="400">
        <f t="shared" si="297"/>
        <v>-30</v>
      </c>
      <c r="AC585" s="371"/>
      <c r="AD585" s="226" t="str">
        <f t="shared" si="274"/>
        <v/>
      </c>
      <c r="AE585" s="368">
        <f t="shared" si="289"/>
        <v>-27.5</v>
      </c>
      <c r="AF585" s="339"/>
      <c r="AG585" s="338"/>
      <c r="AH585" s="336"/>
      <c r="AI585" s="161">
        <f t="shared" si="290"/>
        <v>0</v>
      </c>
      <c r="AJ585" s="162">
        <f t="shared" si="275"/>
        <v>2.5</v>
      </c>
      <c r="AK585" s="163">
        <f t="shared" si="291"/>
        <v>2.5</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f t="shared" si="276"/>
        <v>11</v>
      </c>
      <c r="AX585" s="165" t="str">
        <f t="shared" si="277"/>
        <v/>
      </c>
      <c r="AY585" s="193">
        <f t="shared" si="278"/>
        <v>11</v>
      </c>
      <c r="AZ585" s="183" t="str">
        <f t="shared" si="279"/>
        <v/>
      </c>
      <c r="BA585" s="173">
        <f t="shared" si="280"/>
        <v>0.25</v>
      </c>
      <c r="BB585" s="174" t="str">
        <f t="shared" si="281"/>
        <v/>
      </c>
      <c r="BC585" s="186">
        <f t="shared" si="304"/>
        <v>0.25</v>
      </c>
      <c r="BD585" s="174" t="str">
        <f t="shared" si="282"/>
        <v/>
      </c>
      <c r="BE585" s="201" t="str">
        <f t="shared" si="283"/>
        <v/>
      </c>
      <c r="BF585" s="174" t="str">
        <f t="shared" si="284"/>
        <v/>
      </c>
      <c r="BG585" s="186" t="str">
        <f t="shared" si="285"/>
        <v/>
      </c>
      <c r="BH585" s="175" t="str">
        <f t="shared" si="286"/>
        <v/>
      </c>
      <c r="BI585" s="632"/>
      <c r="BQ585" s="71" t="s">
        <v>3088</v>
      </c>
    </row>
    <row r="586" spans="1:69" ht="37.5" x14ac:dyDescent="0.3">
      <c r="A586" s="221"/>
      <c r="B586" s="222"/>
      <c r="C586" s="214">
        <v>575</v>
      </c>
      <c r="D586" s="647" t="s">
        <v>3711</v>
      </c>
      <c r="E586" s="16" t="s">
        <v>3541</v>
      </c>
      <c r="F586" s="17"/>
      <c r="G586" s="134">
        <v>44257</v>
      </c>
      <c r="H586" s="135">
        <v>44271</v>
      </c>
      <c r="I586" s="141" t="s">
        <v>0</v>
      </c>
      <c r="J586" s="25"/>
      <c r="K586" s="145"/>
      <c r="L586" s="28"/>
      <c r="M586" s="395">
        <v>44271</v>
      </c>
      <c r="N586" s="158">
        <f t="shared" si="287"/>
        <v>11</v>
      </c>
      <c r="O586" s="27"/>
      <c r="P586" s="27"/>
      <c r="Q586" s="27"/>
      <c r="R586" s="27" t="s">
        <v>0</v>
      </c>
      <c r="S586" s="27"/>
      <c r="T586" s="28"/>
      <c r="U586" s="29"/>
      <c r="V586" s="32">
        <v>0.25</v>
      </c>
      <c r="W586" s="318"/>
      <c r="X586" s="319"/>
      <c r="Y586" s="160">
        <f t="shared" si="273"/>
        <v>0.25</v>
      </c>
      <c r="Z586" s="159">
        <f t="shared" si="288"/>
        <v>2.5</v>
      </c>
      <c r="AA586" s="327"/>
      <c r="AB586" s="400">
        <f t="shared" si="297"/>
        <v>-30</v>
      </c>
      <c r="AC586" s="371"/>
      <c r="AD586" s="226" t="str">
        <f t="shared" si="274"/>
        <v/>
      </c>
      <c r="AE586" s="368">
        <f t="shared" si="289"/>
        <v>-27.5</v>
      </c>
      <c r="AF586" s="339"/>
      <c r="AG586" s="338"/>
      <c r="AH586" s="336"/>
      <c r="AI586" s="161">
        <f t="shared" si="290"/>
        <v>0</v>
      </c>
      <c r="AJ586" s="162">
        <f t="shared" si="275"/>
        <v>2.5</v>
      </c>
      <c r="AK586" s="163">
        <f t="shared" si="291"/>
        <v>2.5</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f t="shared" si="276"/>
        <v>11</v>
      </c>
      <c r="AX586" s="165" t="str">
        <f t="shared" si="277"/>
        <v/>
      </c>
      <c r="AY586" s="193">
        <f t="shared" si="278"/>
        <v>11</v>
      </c>
      <c r="AZ586" s="183" t="str">
        <f t="shared" si="279"/>
        <v/>
      </c>
      <c r="BA586" s="173">
        <f t="shared" si="280"/>
        <v>0.25</v>
      </c>
      <c r="BB586" s="174" t="str">
        <f t="shared" si="281"/>
        <v/>
      </c>
      <c r="BC586" s="186">
        <f t="shared" si="304"/>
        <v>0.25</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654" t="s">
        <v>3712</v>
      </c>
      <c r="E587" s="16" t="s">
        <v>3541</v>
      </c>
      <c r="F587" s="17"/>
      <c r="G587" s="134">
        <v>44257</v>
      </c>
      <c r="H587" s="135">
        <v>44271</v>
      </c>
      <c r="I587" s="141" t="s">
        <v>0</v>
      </c>
      <c r="J587" s="25"/>
      <c r="K587" s="145"/>
      <c r="L587" s="28"/>
      <c r="M587" s="395">
        <v>44271</v>
      </c>
      <c r="N587" s="158">
        <f t="shared" si="287"/>
        <v>11</v>
      </c>
      <c r="O587" s="27"/>
      <c r="P587" s="27"/>
      <c r="Q587" s="27"/>
      <c r="R587" s="27" t="s">
        <v>0</v>
      </c>
      <c r="S587" s="27"/>
      <c r="T587" s="28"/>
      <c r="U587" s="29"/>
      <c r="V587" s="32">
        <v>0.25</v>
      </c>
      <c r="W587" s="318"/>
      <c r="X587" s="319"/>
      <c r="Y587" s="160">
        <f t="shared" si="273"/>
        <v>0.25</v>
      </c>
      <c r="Z587" s="159">
        <f t="shared" si="288"/>
        <v>2.5</v>
      </c>
      <c r="AA587" s="327"/>
      <c r="AB587" s="400">
        <f t="shared" si="297"/>
        <v>-30</v>
      </c>
      <c r="AC587" s="371"/>
      <c r="AD587" s="226" t="str">
        <f t="shared" si="274"/>
        <v/>
      </c>
      <c r="AE587" s="368">
        <f t="shared" si="289"/>
        <v>-27.5</v>
      </c>
      <c r="AF587" s="339"/>
      <c r="AG587" s="338"/>
      <c r="AH587" s="336"/>
      <c r="AI587" s="161">
        <f t="shared" si="290"/>
        <v>0</v>
      </c>
      <c r="AJ587" s="162">
        <f t="shared" si="275"/>
        <v>2.5</v>
      </c>
      <c r="AK587" s="163">
        <f t="shared" si="291"/>
        <v>2.5</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f t="shared" si="276"/>
        <v>11</v>
      </c>
      <c r="AX587" s="165" t="str">
        <f t="shared" si="277"/>
        <v/>
      </c>
      <c r="AY587" s="193">
        <f t="shared" si="278"/>
        <v>11</v>
      </c>
      <c r="AZ587" s="183" t="str">
        <f t="shared" si="279"/>
        <v/>
      </c>
      <c r="BA587" s="173">
        <f t="shared" si="280"/>
        <v>0.25</v>
      </c>
      <c r="BB587" s="174" t="str">
        <f t="shared" si="281"/>
        <v/>
      </c>
      <c r="BC587" s="186">
        <f t="shared" si="304"/>
        <v>0.25</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653" t="s">
        <v>3713</v>
      </c>
      <c r="E588" s="16" t="s">
        <v>3541</v>
      </c>
      <c r="F588" s="17"/>
      <c r="G588" s="134">
        <v>44257</v>
      </c>
      <c r="H588" s="135">
        <v>44271</v>
      </c>
      <c r="I588" s="141" t="s">
        <v>0</v>
      </c>
      <c r="J588" s="25"/>
      <c r="K588" s="145"/>
      <c r="L588" s="28"/>
      <c r="M588" s="395">
        <v>44271</v>
      </c>
      <c r="N588" s="158">
        <f t="shared" si="287"/>
        <v>11</v>
      </c>
      <c r="O588" s="27"/>
      <c r="P588" s="27"/>
      <c r="Q588" s="27"/>
      <c r="R588" s="27" t="s">
        <v>0</v>
      </c>
      <c r="S588" s="27"/>
      <c r="T588" s="28"/>
      <c r="U588" s="29"/>
      <c r="V588" s="32">
        <v>0.25</v>
      </c>
      <c r="W588" s="318"/>
      <c r="X588" s="319"/>
      <c r="Y588" s="160">
        <f t="shared" ref="Y588:Y651" si="305">V588+W588+X588</f>
        <v>0.25</v>
      </c>
      <c r="Z588" s="159">
        <f t="shared" si="288"/>
        <v>2.5</v>
      </c>
      <c r="AA588" s="327"/>
      <c r="AB588" s="400">
        <f t="shared" si="297"/>
        <v>-30</v>
      </c>
      <c r="AC588" s="371"/>
      <c r="AD588" s="226" t="str">
        <f t="shared" ref="AD588:AD651" si="306">IF(F588="x",(0-((V588*10)+(W588*20))),"")</f>
        <v/>
      </c>
      <c r="AE588" s="368">
        <f t="shared" si="289"/>
        <v>-27.5</v>
      </c>
      <c r="AF588" s="339"/>
      <c r="AG588" s="338"/>
      <c r="AH588" s="336"/>
      <c r="AI588" s="161">
        <f t="shared" si="290"/>
        <v>0</v>
      </c>
      <c r="AJ588" s="162">
        <f t="shared" ref="AJ588:AJ651" si="307">(X588*20)+Z588+AA588+AF588</f>
        <v>2.5</v>
      </c>
      <c r="AK588" s="163">
        <f t="shared" si="291"/>
        <v>2.5</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f t="shared" ref="AW588:AW651" si="308">IF(N588&gt;0,N588,"")</f>
        <v>11</v>
      </c>
      <c r="AX588" s="165" t="str">
        <f t="shared" ref="AX588:AX651" si="309">IF(AND(K588="x",AW588&gt;0),AW588,"")</f>
        <v/>
      </c>
      <c r="AY588" s="193">
        <f t="shared" ref="AY588:AY651" si="310">IF(OR(K588="x",F588="x",AW588&lt;=0),"",AW588)</f>
        <v>11</v>
      </c>
      <c r="AZ588" s="183" t="str">
        <f t="shared" ref="AZ588:AZ651" si="311">IF(AND(F588="x",AW588&gt;0),AW588,"")</f>
        <v/>
      </c>
      <c r="BA588" s="173">
        <f t="shared" ref="BA588:BA651" si="312">IF(V588&gt;0,V588,"")</f>
        <v>0.25</v>
      </c>
      <c r="BB588" s="174" t="str">
        <f t="shared" ref="BB588:BB651" si="313">IF(AND(K588="x",BA588&gt;0),BA588,"")</f>
        <v/>
      </c>
      <c r="BC588" s="186">
        <f t="shared" si="304"/>
        <v>0.25</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653" t="s">
        <v>3714</v>
      </c>
      <c r="E589" s="18" t="s">
        <v>3541</v>
      </c>
      <c r="F589" s="17"/>
      <c r="G589" s="134">
        <v>44257</v>
      </c>
      <c r="H589" s="135">
        <v>44271</v>
      </c>
      <c r="I589" s="141" t="s">
        <v>0</v>
      </c>
      <c r="J589" s="25"/>
      <c r="K589" s="145"/>
      <c r="L589" s="28"/>
      <c r="M589" s="395">
        <v>44271</v>
      </c>
      <c r="N589" s="158">
        <f t="shared" ref="N589:N652" si="319">IF((NETWORKDAYS(G589,M589)&gt;0),(NETWORKDAYS(G589,M589)),"")</f>
        <v>11</v>
      </c>
      <c r="O589" s="27"/>
      <c r="P589" s="27"/>
      <c r="Q589" s="27"/>
      <c r="R589" s="27" t="s">
        <v>0</v>
      </c>
      <c r="S589" s="27"/>
      <c r="T589" s="28"/>
      <c r="U589" s="29"/>
      <c r="V589" s="32">
        <v>0.25</v>
      </c>
      <c r="W589" s="318"/>
      <c r="X589" s="319"/>
      <c r="Y589" s="160">
        <f t="shared" si="305"/>
        <v>0.25</v>
      </c>
      <c r="Z589" s="159">
        <f t="shared" ref="Z589:Z652" si="320">IF((F589="x"),0,((V589*10)+(W589*20)))</f>
        <v>2.5</v>
      </c>
      <c r="AA589" s="327"/>
      <c r="AB589" s="400">
        <f t="shared" si="297"/>
        <v>-30</v>
      </c>
      <c r="AC589" s="371"/>
      <c r="AD589" s="226" t="str">
        <f t="shared" si="306"/>
        <v/>
      </c>
      <c r="AE589" s="368">
        <f t="shared" ref="AE589:AE652" si="321">IF(AND(Z589&gt;0,F589="x"),0,IF(AND(Z589&gt;0,AC589="x"),Z589-60,IF(AND(Z589&gt;0,AB589=-30),Z589+AB589,0)))</f>
        <v>-27.5</v>
      </c>
      <c r="AF589" s="339"/>
      <c r="AG589" s="338"/>
      <c r="AH589" s="336"/>
      <c r="AI589" s="161">
        <f t="shared" ref="AI589:AI652" si="322">IF(AE589&lt;=0,AG589,AE589+AG589)</f>
        <v>0</v>
      </c>
      <c r="AJ589" s="162">
        <f t="shared" si="307"/>
        <v>2.5</v>
      </c>
      <c r="AK589" s="163">
        <f t="shared" ref="AK589:AK652" si="323">AJ589-AH589</f>
        <v>2.5</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f t="shared" si="308"/>
        <v>11</v>
      </c>
      <c r="AX589" s="165" t="str">
        <f t="shared" si="309"/>
        <v/>
      </c>
      <c r="AY589" s="193">
        <f t="shared" si="310"/>
        <v>11</v>
      </c>
      <c r="AZ589" s="183" t="str">
        <f t="shared" si="311"/>
        <v/>
      </c>
      <c r="BA589" s="173">
        <f t="shared" si="312"/>
        <v>0.25</v>
      </c>
      <c r="BB589" s="174" t="str">
        <f t="shared" si="313"/>
        <v/>
      </c>
      <c r="BC589" s="186">
        <f t="shared" si="304"/>
        <v>0.25</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653" t="s">
        <v>3715</v>
      </c>
      <c r="E590" s="16" t="s">
        <v>3541</v>
      </c>
      <c r="F590" s="17"/>
      <c r="G590" s="134">
        <v>44257</v>
      </c>
      <c r="H590" s="135">
        <v>44271</v>
      </c>
      <c r="I590" s="141" t="s">
        <v>0</v>
      </c>
      <c r="J590" s="25"/>
      <c r="K590" s="145"/>
      <c r="L590" s="28"/>
      <c r="M590" s="395">
        <v>44271</v>
      </c>
      <c r="N590" s="158">
        <f t="shared" si="319"/>
        <v>11</v>
      </c>
      <c r="O590" s="27"/>
      <c r="P590" s="27"/>
      <c r="Q590" s="27"/>
      <c r="R590" s="27" t="s">
        <v>0</v>
      </c>
      <c r="S590" s="27"/>
      <c r="T590" s="28"/>
      <c r="U590" s="29"/>
      <c r="V590" s="32">
        <v>0.25</v>
      </c>
      <c r="W590" s="318"/>
      <c r="X590" s="319"/>
      <c r="Y590" s="160">
        <f t="shared" si="305"/>
        <v>0.25</v>
      </c>
      <c r="Z590" s="159">
        <f t="shared" si="320"/>
        <v>2.5</v>
      </c>
      <c r="AA590" s="327"/>
      <c r="AB590" s="400">
        <f t="shared" ref="AB590:AB653" si="329">IF(AND(Z590&gt;=0,F590="x"),0,IF(AND(Z590&gt;0,AC590="x"),0,IF(Z590&gt;0,0-30,0)))</f>
        <v>-30</v>
      </c>
      <c r="AC590" s="371"/>
      <c r="AD590" s="226" t="str">
        <f t="shared" si="306"/>
        <v/>
      </c>
      <c r="AE590" s="368">
        <f t="shared" si="321"/>
        <v>-27.5</v>
      </c>
      <c r="AF590" s="339"/>
      <c r="AG590" s="338"/>
      <c r="AH590" s="336"/>
      <c r="AI590" s="161">
        <f t="shared" si="322"/>
        <v>0</v>
      </c>
      <c r="AJ590" s="162">
        <f t="shared" si="307"/>
        <v>2.5</v>
      </c>
      <c r="AK590" s="163">
        <f t="shared" si="323"/>
        <v>2.5</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f t="shared" si="308"/>
        <v>11</v>
      </c>
      <c r="AX590" s="165" t="str">
        <f t="shared" si="309"/>
        <v/>
      </c>
      <c r="AY590" s="193">
        <f t="shared" si="310"/>
        <v>11</v>
      </c>
      <c r="AZ590" s="183" t="str">
        <f t="shared" si="311"/>
        <v/>
      </c>
      <c r="BA590" s="173">
        <f t="shared" si="312"/>
        <v>0.25</v>
      </c>
      <c r="BB590" s="174" t="str">
        <f t="shared" si="313"/>
        <v/>
      </c>
      <c r="BC590" s="186">
        <f t="shared" si="304"/>
        <v>0.25</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654" t="s">
        <v>3716</v>
      </c>
      <c r="E591" s="16" t="s">
        <v>3541</v>
      </c>
      <c r="F591" s="17"/>
      <c r="G591" s="134">
        <v>44257</v>
      </c>
      <c r="H591" s="135">
        <v>44271</v>
      </c>
      <c r="I591" s="141" t="s">
        <v>0</v>
      </c>
      <c r="J591" s="25"/>
      <c r="K591" s="145"/>
      <c r="L591" s="28"/>
      <c r="M591" s="395">
        <v>44271</v>
      </c>
      <c r="N591" s="158">
        <f t="shared" si="319"/>
        <v>11</v>
      </c>
      <c r="O591" s="27"/>
      <c r="P591" s="27"/>
      <c r="Q591" s="27"/>
      <c r="R591" s="27" t="s">
        <v>0</v>
      </c>
      <c r="S591" s="27"/>
      <c r="T591" s="28"/>
      <c r="U591" s="29"/>
      <c r="V591" s="32">
        <v>0.25</v>
      </c>
      <c r="W591" s="318"/>
      <c r="X591" s="319"/>
      <c r="Y591" s="160">
        <f t="shared" si="305"/>
        <v>0.25</v>
      </c>
      <c r="Z591" s="159">
        <f t="shared" si="320"/>
        <v>2.5</v>
      </c>
      <c r="AA591" s="327"/>
      <c r="AB591" s="400">
        <f t="shared" si="329"/>
        <v>-30</v>
      </c>
      <c r="AC591" s="371"/>
      <c r="AD591" s="226" t="str">
        <f t="shared" si="306"/>
        <v/>
      </c>
      <c r="AE591" s="368">
        <f t="shared" si="321"/>
        <v>-27.5</v>
      </c>
      <c r="AF591" s="339"/>
      <c r="AG591" s="338"/>
      <c r="AH591" s="336"/>
      <c r="AI591" s="161">
        <f t="shared" si="322"/>
        <v>0</v>
      </c>
      <c r="AJ591" s="162">
        <f t="shared" si="307"/>
        <v>2.5</v>
      </c>
      <c r="AK591" s="163">
        <f t="shared" si="323"/>
        <v>2.5</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f t="shared" si="308"/>
        <v>11</v>
      </c>
      <c r="AX591" s="165" t="str">
        <f t="shared" si="309"/>
        <v/>
      </c>
      <c r="AY591" s="193">
        <f t="shared" si="310"/>
        <v>11</v>
      </c>
      <c r="AZ591" s="183" t="str">
        <f t="shared" si="311"/>
        <v/>
      </c>
      <c r="BA591" s="173">
        <f t="shared" si="312"/>
        <v>0.25</v>
      </c>
      <c r="BB591" s="174" t="str">
        <f t="shared" si="313"/>
        <v/>
      </c>
      <c r="BC591" s="186">
        <f t="shared" si="304"/>
        <v>0.25</v>
      </c>
      <c r="BD591" s="174" t="str">
        <f t="shared" si="314"/>
        <v/>
      </c>
      <c r="BE591" s="201" t="str">
        <f t="shared" si="315"/>
        <v/>
      </c>
      <c r="BF591" s="174" t="str">
        <f t="shared" si="316"/>
        <v/>
      </c>
      <c r="BG591" s="186" t="str">
        <f t="shared" si="317"/>
        <v/>
      </c>
      <c r="BH591" s="175" t="str">
        <f t="shared" si="318"/>
        <v/>
      </c>
      <c r="BI591" s="632"/>
      <c r="BQ591" s="71"/>
    </row>
    <row r="592" spans="1:69" ht="43.5" customHeight="1" x14ac:dyDescent="0.3">
      <c r="A592" s="221"/>
      <c r="B592" s="222"/>
      <c r="C592" s="213">
        <v>581</v>
      </c>
      <c r="D592" s="640" t="s">
        <v>3717</v>
      </c>
      <c r="E592" s="16" t="s">
        <v>46</v>
      </c>
      <c r="F592" s="17"/>
      <c r="G592" s="134">
        <v>44259</v>
      </c>
      <c r="H592" s="135">
        <v>44260</v>
      </c>
      <c r="I592" s="141" t="s">
        <v>0</v>
      </c>
      <c r="J592" s="25"/>
      <c r="K592" s="145"/>
      <c r="L592" s="28"/>
      <c r="M592" s="395">
        <v>44260</v>
      </c>
      <c r="N592" s="158">
        <f t="shared" si="319"/>
        <v>2</v>
      </c>
      <c r="O592" s="27"/>
      <c r="P592" s="27"/>
      <c r="Q592" s="27"/>
      <c r="R592" s="27" t="s">
        <v>0</v>
      </c>
      <c r="S592" s="27"/>
      <c r="T592" s="28"/>
      <c r="U592" s="29"/>
      <c r="V592" s="32">
        <v>0.25</v>
      </c>
      <c r="W592" s="318"/>
      <c r="X592" s="319"/>
      <c r="Y592" s="160">
        <f t="shared" si="305"/>
        <v>0.25</v>
      </c>
      <c r="Z592" s="159">
        <f t="shared" si="320"/>
        <v>2.5</v>
      </c>
      <c r="AA592" s="327"/>
      <c r="AB592" s="400">
        <f t="shared" si="329"/>
        <v>-30</v>
      </c>
      <c r="AC592" s="371"/>
      <c r="AD592" s="226" t="str">
        <f t="shared" si="306"/>
        <v/>
      </c>
      <c r="AE592" s="368">
        <f t="shared" si="321"/>
        <v>-27.5</v>
      </c>
      <c r="AF592" s="339"/>
      <c r="AG592" s="338"/>
      <c r="AH592" s="336"/>
      <c r="AI592" s="161">
        <f t="shared" si="322"/>
        <v>0</v>
      </c>
      <c r="AJ592" s="162">
        <f t="shared" si="307"/>
        <v>2.5</v>
      </c>
      <c r="AK592" s="163">
        <f t="shared" si="323"/>
        <v>2.5</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f t="shared" si="308"/>
        <v>2</v>
      </c>
      <c r="AX592" s="165" t="str">
        <f t="shared" si="309"/>
        <v/>
      </c>
      <c r="AY592" s="193">
        <f t="shared" si="310"/>
        <v>2</v>
      </c>
      <c r="AZ592" s="183" t="str">
        <f t="shared" si="311"/>
        <v/>
      </c>
      <c r="BA592" s="173">
        <f t="shared" si="312"/>
        <v>0.25</v>
      </c>
      <c r="BB592" s="174" t="str">
        <f t="shared" si="313"/>
        <v/>
      </c>
      <c r="BC592" s="186">
        <f t="shared" si="304"/>
        <v>0.25</v>
      </c>
      <c r="BD592" s="174" t="str">
        <f t="shared" si="314"/>
        <v/>
      </c>
      <c r="BE592" s="201" t="str">
        <f t="shared" si="315"/>
        <v/>
      </c>
      <c r="BF592" s="174" t="str">
        <f t="shared" si="316"/>
        <v/>
      </c>
      <c r="BG592" s="186" t="str">
        <f t="shared" si="317"/>
        <v/>
      </c>
      <c r="BH592" s="175" t="str">
        <f t="shared" si="318"/>
        <v/>
      </c>
      <c r="BI592" s="632"/>
      <c r="BQ592" s="71"/>
    </row>
    <row r="593" spans="1:69" ht="40.5" customHeight="1" x14ac:dyDescent="0.3">
      <c r="A593" s="221"/>
      <c r="B593" s="222"/>
      <c r="C593" s="214">
        <v>582</v>
      </c>
      <c r="D593" s="643" t="s">
        <v>3717</v>
      </c>
      <c r="E593" s="18" t="s">
        <v>3505</v>
      </c>
      <c r="F593" s="17"/>
      <c r="G593" s="134">
        <v>44259</v>
      </c>
      <c r="H593" s="135">
        <v>44260</v>
      </c>
      <c r="I593" s="141" t="s">
        <v>0</v>
      </c>
      <c r="J593" s="25"/>
      <c r="K593" s="145"/>
      <c r="L593" s="28"/>
      <c r="M593" s="395">
        <v>44260</v>
      </c>
      <c r="N593" s="158">
        <f t="shared" si="319"/>
        <v>2</v>
      </c>
      <c r="O593" s="27"/>
      <c r="P593" s="27"/>
      <c r="Q593" s="27"/>
      <c r="R593" s="27" t="s">
        <v>0</v>
      </c>
      <c r="S593" s="27"/>
      <c r="T593" s="28"/>
      <c r="U593" s="29"/>
      <c r="V593" s="32">
        <v>0.25</v>
      </c>
      <c r="W593" s="318"/>
      <c r="X593" s="319"/>
      <c r="Y593" s="160">
        <f t="shared" si="305"/>
        <v>0.25</v>
      </c>
      <c r="Z593" s="159">
        <f t="shared" si="320"/>
        <v>2.5</v>
      </c>
      <c r="AA593" s="327"/>
      <c r="AB593" s="400">
        <f t="shared" si="329"/>
        <v>-30</v>
      </c>
      <c r="AC593" s="371"/>
      <c r="AD593" s="226" t="str">
        <f t="shared" si="306"/>
        <v/>
      </c>
      <c r="AE593" s="368">
        <f t="shared" si="321"/>
        <v>-27.5</v>
      </c>
      <c r="AF593" s="339"/>
      <c r="AG593" s="338"/>
      <c r="AH593" s="336"/>
      <c r="AI593" s="161">
        <f t="shared" si="322"/>
        <v>0</v>
      </c>
      <c r="AJ593" s="162">
        <f t="shared" si="307"/>
        <v>2.5</v>
      </c>
      <c r="AK593" s="163">
        <f t="shared" si="323"/>
        <v>2.5</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f t="shared" si="308"/>
        <v>2</v>
      </c>
      <c r="AX593" s="165" t="str">
        <f t="shared" si="309"/>
        <v/>
      </c>
      <c r="AY593" s="193">
        <f t="shared" si="310"/>
        <v>2</v>
      </c>
      <c r="AZ593" s="183" t="str">
        <f t="shared" si="311"/>
        <v/>
      </c>
      <c r="BA593" s="173">
        <f t="shared" si="312"/>
        <v>0.25</v>
      </c>
      <c r="BB593" s="174" t="str">
        <f t="shared" si="313"/>
        <v/>
      </c>
      <c r="BC593" s="186">
        <f t="shared" si="304"/>
        <v>0.25</v>
      </c>
      <c r="BD593" s="174" t="str">
        <f t="shared" si="314"/>
        <v/>
      </c>
      <c r="BE593" s="201" t="str">
        <f t="shared" si="315"/>
        <v/>
      </c>
      <c r="BF593" s="174" t="str">
        <f t="shared" si="316"/>
        <v/>
      </c>
      <c r="BG593" s="186" t="str">
        <f t="shared" si="317"/>
        <v/>
      </c>
      <c r="BH593" s="175" t="str">
        <f t="shared" si="318"/>
        <v/>
      </c>
      <c r="BI593" s="632"/>
      <c r="BQ593" s="71"/>
    </row>
    <row r="594" spans="1:69" ht="41.25" customHeight="1" x14ac:dyDescent="0.3">
      <c r="A594" s="221"/>
      <c r="B594" s="222"/>
      <c r="C594" s="214">
        <v>583</v>
      </c>
      <c r="D594" s="647" t="s">
        <v>3717</v>
      </c>
      <c r="E594" s="16" t="s">
        <v>3541</v>
      </c>
      <c r="F594" s="17"/>
      <c r="G594" s="134">
        <v>44259</v>
      </c>
      <c r="H594" s="135">
        <v>44260</v>
      </c>
      <c r="I594" s="141" t="s">
        <v>0</v>
      </c>
      <c r="J594" s="25"/>
      <c r="K594" s="145"/>
      <c r="L594" s="28"/>
      <c r="M594" s="395">
        <v>44260</v>
      </c>
      <c r="N594" s="158">
        <f t="shared" si="319"/>
        <v>2</v>
      </c>
      <c r="O594" s="27"/>
      <c r="P594" s="27"/>
      <c r="Q594" s="27"/>
      <c r="R594" s="27" t="s">
        <v>0</v>
      </c>
      <c r="S594" s="27"/>
      <c r="T594" s="28"/>
      <c r="U594" s="29"/>
      <c r="V594" s="32">
        <v>0.25</v>
      </c>
      <c r="W594" s="318"/>
      <c r="X594" s="319"/>
      <c r="Y594" s="160">
        <f t="shared" si="305"/>
        <v>0.25</v>
      </c>
      <c r="Z594" s="159">
        <f t="shared" si="320"/>
        <v>2.5</v>
      </c>
      <c r="AA594" s="327"/>
      <c r="AB594" s="400">
        <f t="shared" si="329"/>
        <v>-30</v>
      </c>
      <c r="AC594" s="371"/>
      <c r="AD594" s="226" t="str">
        <f t="shared" si="306"/>
        <v/>
      </c>
      <c r="AE594" s="368">
        <f t="shared" si="321"/>
        <v>-27.5</v>
      </c>
      <c r="AF594" s="339"/>
      <c r="AG594" s="338"/>
      <c r="AH594" s="336"/>
      <c r="AI594" s="161">
        <f t="shared" si="322"/>
        <v>0</v>
      </c>
      <c r="AJ594" s="162">
        <f t="shared" si="307"/>
        <v>2.5</v>
      </c>
      <c r="AK594" s="163">
        <f t="shared" si="323"/>
        <v>2.5</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f t="shared" si="308"/>
        <v>2</v>
      </c>
      <c r="AX594" s="165" t="str">
        <f t="shared" si="309"/>
        <v/>
      </c>
      <c r="AY594" s="193">
        <f t="shared" si="310"/>
        <v>2</v>
      </c>
      <c r="AZ594" s="183" t="str">
        <f t="shared" si="311"/>
        <v/>
      </c>
      <c r="BA594" s="173">
        <f t="shared" si="312"/>
        <v>0.25</v>
      </c>
      <c r="BB594" s="174" t="str">
        <f t="shared" si="313"/>
        <v/>
      </c>
      <c r="BC594" s="186">
        <f t="shared" ref="BC594:BC657" si="336">IF(OR(K594="x",F594="X",BA594&lt;=0),"",BA594)</f>
        <v>0.25</v>
      </c>
      <c r="BD594" s="174" t="str">
        <f t="shared" si="314"/>
        <v/>
      </c>
      <c r="BE594" s="201" t="str">
        <f t="shared" si="315"/>
        <v/>
      </c>
      <c r="BF594" s="174" t="str">
        <f t="shared" si="316"/>
        <v/>
      </c>
      <c r="BG594" s="186" t="str">
        <f t="shared" si="317"/>
        <v/>
      </c>
      <c r="BH594" s="175" t="str">
        <f t="shared" si="318"/>
        <v/>
      </c>
      <c r="BI594" s="632"/>
      <c r="BQ594" s="71"/>
    </row>
    <row r="595" spans="1:69" ht="56.25" x14ac:dyDescent="0.3">
      <c r="A595" s="221"/>
      <c r="B595" s="222"/>
      <c r="C595" s="213">
        <v>584</v>
      </c>
      <c r="D595" s="640" t="s">
        <v>3718</v>
      </c>
      <c r="E595" s="16" t="s">
        <v>3504</v>
      </c>
      <c r="F595" s="17"/>
      <c r="G595" s="134">
        <v>44263</v>
      </c>
      <c r="H595" s="135">
        <v>44267</v>
      </c>
      <c r="I595" s="141" t="s">
        <v>0</v>
      </c>
      <c r="J595" s="25"/>
      <c r="K595" s="145"/>
      <c r="L595" s="28"/>
      <c r="M595" s="395">
        <v>44267</v>
      </c>
      <c r="N595" s="158">
        <f t="shared" si="319"/>
        <v>5</v>
      </c>
      <c r="O595" s="27" t="s">
        <v>0</v>
      </c>
      <c r="P595" s="27"/>
      <c r="Q595" s="27"/>
      <c r="R595" s="27"/>
      <c r="S595" s="27"/>
      <c r="T595" s="28"/>
      <c r="U595" s="29"/>
      <c r="V595" s="32">
        <v>0.25</v>
      </c>
      <c r="W595" s="318"/>
      <c r="X595" s="319"/>
      <c r="Y595" s="160">
        <f t="shared" si="305"/>
        <v>0.25</v>
      </c>
      <c r="Z595" s="159">
        <f t="shared" si="320"/>
        <v>2.5</v>
      </c>
      <c r="AA595" s="327"/>
      <c r="AB595" s="400">
        <f t="shared" si="329"/>
        <v>-30</v>
      </c>
      <c r="AC595" s="371"/>
      <c r="AD595" s="226" t="str">
        <f t="shared" si="306"/>
        <v/>
      </c>
      <c r="AE595" s="368">
        <f t="shared" si="321"/>
        <v>-27.5</v>
      </c>
      <c r="AF595" s="339"/>
      <c r="AG595" s="338"/>
      <c r="AH595" s="336"/>
      <c r="AI595" s="161">
        <f t="shared" si="322"/>
        <v>0</v>
      </c>
      <c r="AJ595" s="162">
        <f t="shared" si="307"/>
        <v>2.5</v>
      </c>
      <c r="AK595" s="163">
        <f t="shared" si="323"/>
        <v>2.5</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f t="shared" si="308"/>
        <v>5</v>
      </c>
      <c r="AX595" s="165" t="str">
        <f t="shared" si="309"/>
        <v/>
      </c>
      <c r="AY595" s="193">
        <f t="shared" si="310"/>
        <v>5</v>
      </c>
      <c r="AZ595" s="183" t="str">
        <f t="shared" si="311"/>
        <v/>
      </c>
      <c r="BA595" s="173">
        <f t="shared" si="312"/>
        <v>0.25</v>
      </c>
      <c r="BB595" s="174" t="str">
        <f t="shared" si="313"/>
        <v/>
      </c>
      <c r="BC595" s="186">
        <f t="shared" si="336"/>
        <v>0.25</v>
      </c>
      <c r="BD595" s="174" t="str">
        <f t="shared" si="314"/>
        <v/>
      </c>
      <c r="BE595" s="201" t="str">
        <f t="shared" si="315"/>
        <v/>
      </c>
      <c r="BF595" s="174" t="str">
        <f t="shared" si="316"/>
        <v/>
      </c>
      <c r="BG595" s="186" t="str">
        <f t="shared" si="317"/>
        <v/>
      </c>
      <c r="BH595" s="175" t="str">
        <f t="shared" si="318"/>
        <v/>
      </c>
      <c r="BI595" s="632"/>
      <c r="BQ595" s="71"/>
    </row>
    <row r="596" spans="1:69" ht="37.5" x14ac:dyDescent="0.3">
      <c r="A596" s="221"/>
      <c r="B596" s="222"/>
      <c r="C596" s="214">
        <v>585</v>
      </c>
      <c r="D596" s="656" t="s">
        <v>3719</v>
      </c>
      <c r="E596" s="16" t="s">
        <v>3720</v>
      </c>
      <c r="F596" s="17"/>
      <c r="G596" s="134">
        <v>44264</v>
      </c>
      <c r="H596" s="135">
        <v>44278</v>
      </c>
      <c r="I596" s="141" t="s">
        <v>0</v>
      </c>
      <c r="J596" s="25"/>
      <c r="K596" s="145"/>
      <c r="L596" s="28"/>
      <c r="M596" s="395">
        <v>44278</v>
      </c>
      <c r="N596" s="158">
        <f t="shared" si="319"/>
        <v>11</v>
      </c>
      <c r="O596" s="27"/>
      <c r="P596" s="27"/>
      <c r="Q596" s="27"/>
      <c r="R596" s="27" t="s">
        <v>0</v>
      </c>
      <c r="S596" s="27"/>
      <c r="T596" s="28"/>
      <c r="U596" s="29"/>
      <c r="V596" s="32">
        <v>0.25</v>
      </c>
      <c r="W596" s="318"/>
      <c r="X596" s="319"/>
      <c r="Y596" s="160">
        <f t="shared" si="305"/>
        <v>0.25</v>
      </c>
      <c r="Z596" s="159">
        <f t="shared" si="320"/>
        <v>2.5</v>
      </c>
      <c r="AA596" s="327"/>
      <c r="AB596" s="400">
        <f t="shared" si="329"/>
        <v>-30</v>
      </c>
      <c r="AC596" s="371"/>
      <c r="AD596" s="226" t="str">
        <f t="shared" si="306"/>
        <v/>
      </c>
      <c r="AE596" s="368">
        <f t="shared" si="321"/>
        <v>-27.5</v>
      </c>
      <c r="AF596" s="339"/>
      <c r="AG596" s="338"/>
      <c r="AH596" s="336"/>
      <c r="AI596" s="161">
        <f t="shared" si="322"/>
        <v>0</v>
      </c>
      <c r="AJ596" s="162">
        <f t="shared" si="307"/>
        <v>2.5</v>
      </c>
      <c r="AK596" s="163">
        <f t="shared" si="323"/>
        <v>2.5</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f t="shared" si="308"/>
        <v>11</v>
      </c>
      <c r="AX596" s="165" t="str">
        <f t="shared" si="309"/>
        <v/>
      </c>
      <c r="AY596" s="193">
        <f t="shared" si="310"/>
        <v>11</v>
      </c>
      <c r="AZ596" s="183" t="str">
        <f t="shared" si="311"/>
        <v/>
      </c>
      <c r="BA596" s="173">
        <f t="shared" si="312"/>
        <v>0.25</v>
      </c>
      <c r="BB596" s="174" t="str">
        <f t="shared" si="313"/>
        <v/>
      </c>
      <c r="BC596" s="186">
        <f t="shared" si="336"/>
        <v>0.25</v>
      </c>
      <c r="BD596" s="174" t="str">
        <f t="shared" si="314"/>
        <v/>
      </c>
      <c r="BE596" s="201" t="str">
        <f t="shared" si="315"/>
        <v/>
      </c>
      <c r="BF596" s="174" t="str">
        <f t="shared" si="316"/>
        <v/>
      </c>
      <c r="BG596" s="186" t="str">
        <f t="shared" si="317"/>
        <v/>
      </c>
      <c r="BH596" s="175" t="str">
        <f t="shared" si="318"/>
        <v/>
      </c>
      <c r="BI596" s="632"/>
      <c r="BQ596" s="71"/>
    </row>
    <row r="597" spans="1:69" ht="37.5" x14ac:dyDescent="0.3">
      <c r="A597" s="221"/>
      <c r="B597" s="222"/>
      <c r="C597" s="213">
        <v>586</v>
      </c>
      <c r="D597" s="673" t="s">
        <v>3719</v>
      </c>
      <c r="E597" s="18" t="s">
        <v>3505</v>
      </c>
      <c r="F597" s="17"/>
      <c r="G597" s="134">
        <v>44264</v>
      </c>
      <c r="H597" s="135">
        <v>44278</v>
      </c>
      <c r="I597" s="141" t="s">
        <v>0</v>
      </c>
      <c r="J597" s="25"/>
      <c r="K597" s="145"/>
      <c r="L597" s="28"/>
      <c r="M597" s="395">
        <v>44278</v>
      </c>
      <c r="N597" s="158">
        <f t="shared" si="319"/>
        <v>11</v>
      </c>
      <c r="O597" s="27"/>
      <c r="P597" s="27"/>
      <c r="Q597" s="27"/>
      <c r="R597" s="27" t="s">
        <v>0</v>
      </c>
      <c r="S597" s="27"/>
      <c r="T597" s="28"/>
      <c r="U597" s="29"/>
      <c r="V597" s="32">
        <v>0.25</v>
      </c>
      <c r="W597" s="318"/>
      <c r="X597" s="319"/>
      <c r="Y597" s="160">
        <f t="shared" si="305"/>
        <v>0.25</v>
      </c>
      <c r="Z597" s="159">
        <f t="shared" si="320"/>
        <v>2.5</v>
      </c>
      <c r="AA597" s="327"/>
      <c r="AB597" s="400">
        <f t="shared" si="329"/>
        <v>-30</v>
      </c>
      <c r="AC597" s="371"/>
      <c r="AD597" s="226" t="str">
        <f t="shared" si="306"/>
        <v/>
      </c>
      <c r="AE597" s="368">
        <f t="shared" si="321"/>
        <v>-27.5</v>
      </c>
      <c r="AF597" s="339"/>
      <c r="AG597" s="338"/>
      <c r="AH597" s="336"/>
      <c r="AI597" s="161">
        <f t="shared" si="322"/>
        <v>0</v>
      </c>
      <c r="AJ597" s="162">
        <f t="shared" si="307"/>
        <v>2.5</v>
      </c>
      <c r="AK597" s="163">
        <f t="shared" si="323"/>
        <v>2.5</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f t="shared" si="308"/>
        <v>11</v>
      </c>
      <c r="AX597" s="165" t="str">
        <f t="shared" si="309"/>
        <v/>
      </c>
      <c r="AY597" s="193">
        <f t="shared" si="310"/>
        <v>11</v>
      </c>
      <c r="AZ597" s="183" t="str">
        <f t="shared" si="311"/>
        <v/>
      </c>
      <c r="BA597" s="173">
        <f t="shared" si="312"/>
        <v>0.25</v>
      </c>
      <c r="BB597" s="174" t="str">
        <f t="shared" si="313"/>
        <v/>
      </c>
      <c r="BC597" s="186">
        <f t="shared" si="336"/>
        <v>0.25</v>
      </c>
      <c r="BD597" s="174" t="str">
        <f t="shared" si="314"/>
        <v/>
      </c>
      <c r="BE597" s="201" t="str">
        <f t="shared" si="315"/>
        <v/>
      </c>
      <c r="BF597" s="174" t="str">
        <f t="shared" si="316"/>
        <v/>
      </c>
      <c r="BG597" s="186" t="str">
        <f t="shared" si="317"/>
        <v/>
      </c>
      <c r="BH597" s="175" t="str">
        <f t="shared" si="318"/>
        <v/>
      </c>
      <c r="BI597" s="632"/>
      <c r="BQ597" s="71"/>
    </row>
    <row r="598" spans="1:69" ht="37.5" x14ac:dyDescent="0.3">
      <c r="A598" s="221"/>
      <c r="B598" s="222"/>
      <c r="C598" s="214">
        <v>587</v>
      </c>
      <c r="D598" s="674" t="s">
        <v>3719</v>
      </c>
      <c r="E598" s="16" t="s">
        <v>3541</v>
      </c>
      <c r="F598" s="17"/>
      <c r="G598" s="134">
        <v>44264</v>
      </c>
      <c r="H598" s="137">
        <v>44278</v>
      </c>
      <c r="I598" s="143" t="s">
        <v>0</v>
      </c>
      <c r="J598" s="80"/>
      <c r="K598" s="147"/>
      <c r="L598" s="30"/>
      <c r="M598" s="395">
        <v>44278</v>
      </c>
      <c r="N598" s="158">
        <f t="shared" si="319"/>
        <v>11</v>
      </c>
      <c r="O598" s="27"/>
      <c r="P598" s="27"/>
      <c r="Q598" s="27"/>
      <c r="R598" s="27" t="s">
        <v>0</v>
      </c>
      <c r="S598" s="27"/>
      <c r="T598" s="28"/>
      <c r="U598" s="29"/>
      <c r="V598" s="32">
        <v>0.25</v>
      </c>
      <c r="W598" s="318"/>
      <c r="X598" s="319"/>
      <c r="Y598" s="160">
        <f t="shared" si="305"/>
        <v>0.25</v>
      </c>
      <c r="Z598" s="159">
        <f t="shared" si="320"/>
        <v>2.5</v>
      </c>
      <c r="AA598" s="327"/>
      <c r="AB598" s="400">
        <f t="shared" si="329"/>
        <v>-30</v>
      </c>
      <c r="AC598" s="371"/>
      <c r="AD598" s="226" t="str">
        <f t="shared" si="306"/>
        <v/>
      </c>
      <c r="AE598" s="368">
        <f t="shared" si="321"/>
        <v>-27.5</v>
      </c>
      <c r="AF598" s="339"/>
      <c r="AG598" s="338"/>
      <c r="AH598" s="336"/>
      <c r="AI598" s="161">
        <f t="shared" si="322"/>
        <v>0</v>
      </c>
      <c r="AJ598" s="162">
        <f t="shared" si="307"/>
        <v>2.5</v>
      </c>
      <c r="AK598" s="163">
        <f t="shared" si="323"/>
        <v>2.5</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f t="shared" si="308"/>
        <v>11</v>
      </c>
      <c r="AX598" s="165" t="str">
        <f t="shared" si="309"/>
        <v/>
      </c>
      <c r="AY598" s="193">
        <f t="shared" si="310"/>
        <v>11</v>
      </c>
      <c r="AZ598" s="183" t="str">
        <f t="shared" si="311"/>
        <v/>
      </c>
      <c r="BA598" s="173">
        <f t="shared" si="312"/>
        <v>0.25</v>
      </c>
      <c r="BB598" s="174" t="str">
        <f t="shared" si="313"/>
        <v/>
      </c>
      <c r="BC598" s="186">
        <f t="shared" si="336"/>
        <v>0.25</v>
      </c>
      <c r="BD598" s="174" t="str">
        <f t="shared" si="314"/>
        <v/>
      </c>
      <c r="BE598" s="201" t="str">
        <f t="shared" si="315"/>
        <v/>
      </c>
      <c r="BF598" s="174" t="str">
        <f t="shared" si="316"/>
        <v/>
      </c>
      <c r="BG598" s="186" t="str">
        <f t="shared" si="317"/>
        <v/>
      </c>
      <c r="BH598" s="175" t="str">
        <f t="shared" si="318"/>
        <v/>
      </c>
      <c r="BI598" s="632"/>
      <c r="BQ598" s="71"/>
    </row>
    <row r="599" spans="1:69" ht="37.5" x14ac:dyDescent="0.3">
      <c r="A599" s="221"/>
      <c r="B599" s="222"/>
      <c r="C599" s="214">
        <v>588</v>
      </c>
      <c r="D599" s="639" t="s">
        <v>3734</v>
      </c>
      <c r="E599" s="16" t="s">
        <v>3508</v>
      </c>
      <c r="F599" s="17"/>
      <c r="G599" s="134">
        <v>44265</v>
      </c>
      <c r="H599" s="135">
        <v>44279</v>
      </c>
      <c r="I599" s="141" t="s">
        <v>0</v>
      </c>
      <c r="J599" s="25"/>
      <c r="K599" s="145"/>
      <c r="L599" s="28"/>
      <c r="M599" s="395">
        <v>44279</v>
      </c>
      <c r="N599" s="158">
        <f t="shared" si="319"/>
        <v>11</v>
      </c>
      <c r="O599" s="27" t="s">
        <v>0</v>
      </c>
      <c r="P599" s="27"/>
      <c r="Q599" s="27"/>
      <c r="R599" s="27"/>
      <c r="S599" s="27"/>
      <c r="T599" s="28"/>
      <c r="U599" s="29"/>
      <c r="V599" s="32">
        <v>0.25</v>
      </c>
      <c r="W599" s="318">
        <v>0.25</v>
      </c>
      <c r="X599" s="319"/>
      <c r="Y599" s="160">
        <f t="shared" si="305"/>
        <v>0.5</v>
      </c>
      <c r="Z599" s="159">
        <f t="shared" si="320"/>
        <v>7.5</v>
      </c>
      <c r="AA599" s="327"/>
      <c r="AB599" s="400">
        <f t="shared" si="329"/>
        <v>-30</v>
      </c>
      <c r="AC599" s="371"/>
      <c r="AD599" s="226" t="str">
        <f t="shared" si="306"/>
        <v/>
      </c>
      <c r="AE599" s="368">
        <f t="shared" si="321"/>
        <v>-22.5</v>
      </c>
      <c r="AF599" s="339"/>
      <c r="AG599" s="338"/>
      <c r="AH599" s="336"/>
      <c r="AI599" s="161">
        <f t="shared" si="322"/>
        <v>0</v>
      </c>
      <c r="AJ599" s="162">
        <f t="shared" si="307"/>
        <v>7.5</v>
      </c>
      <c r="AK599" s="163">
        <f t="shared" si="323"/>
        <v>7.5</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f t="shared" si="308"/>
        <v>11</v>
      </c>
      <c r="AX599" s="165" t="str">
        <f t="shared" si="309"/>
        <v/>
      </c>
      <c r="AY599" s="193">
        <f t="shared" si="310"/>
        <v>11</v>
      </c>
      <c r="AZ599" s="183" t="str">
        <f t="shared" si="311"/>
        <v/>
      </c>
      <c r="BA599" s="173">
        <f t="shared" si="312"/>
        <v>0.25</v>
      </c>
      <c r="BB599" s="174" t="str">
        <f t="shared" si="313"/>
        <v/>
      </c>
      <c r="BC599" s="186">
        <f t="shared" si="336"/>
        <v>0.25</v>
      </c>
      <c r="BD599" s="174" t="str">
        <f t="shared" si="314"/>
        <v/>
      </c>
      <c r="BE599" s="201">
        <f t="shared" si="315"/>
        <v>0.25</v>
      </c>
      <c r="BF599" s="174" t="str">
        <f t="shared" si="316"/>
        <v/>
      </c>
      <c r="BG599" s="186">
        <f t="shared" si="317"/>
        <v>0.25</v>
      </c>
      <c r="BH599" s="175" t="str">
        <f t="shared" si="318"/>
        <v/>
      </c>
      <c r="BI599" s="632"/>
    </row>
    <row r="600" spans="1:69" ht="37.5" x14ac:dyDescent="0.3">
      <c r="A600" s="221"/>
      <c r="B600" s="222"/>
      <c r="C600" s="213">
        <v>589</v>
      </c>
      <c r="D600" s="639" t="s">
        <v>3721</v>
      </c>
      <c r="E600" s="16" t="s">
        <v>3508</v>
      </c>
      <c r="F600" s="17"/>
      <c r="G600" s="134">
        <v>44265</v>
      </c>
      <c r="H600" s="135">
        <v>44279</v>
      </c>
      <c r="I600" s="141" t="s">
        <v>0</v>
      </c>
      <c r="J600" s="25"/>
      <c r="K600" s="145"/>
      <c r="L600" s="28"/>
      <c r="M600" s="395">
        <v>44279</v>
      </c>
      <c r="N600" s="158">
        <f t="shared" si="319"/>
        <v>11</v>
      </c>
      <c r="O600" s="27"/>
      <c r="P600" s="27"/>
      <c r="Q600" s="27"/>
      <c r="R600" s="27" t="s">
        <v>0</v>
      </c>
      <c r="S600" s="27"/>
      <c r="T600" s="28"/>
      <c r="U600" s="29"/>
      <c r="V600" s="32">
        <v>0.25</v>
      </c>
      <c r="W600" s="318"/>
      <c r="X600" s="319"/>
      <c r="Y600" s="160">
        <f t="shared" si="305"/>
        <v>0.25</v>
      </c>
      <c r="Z600" s="159">
        <f t="shared" si="320"/>
        <v>2.5</v>
      </c>
      <c r="AA600" s="327"/>
      <c r="AB600" s="400">
        <f t="shared" si="329"/>
        <v>-30</v>
      </c>
      <c r="AC600" s="371"/>
      <c r="AD600" s="226" t="str">
        <f t="shared" si="306"/>
        <v/>
      </c>
      <c r="AE600" s="368">
        <f t="shared" si="321"/>
        <v>-27.5</v>
      </c>
      <c r="AF600" s="339"/>
      <c r="AG600" s="338"/>
      <c r="AH600" s="336"/>
      <c r="AI600" s="161">
        <f t="shared" si="322"/>
        <v>0</v>
      </c>
      <c r="AJ600" s="162">
        <f t="shared" si="307"/>
        <v>2.5</v>
      </c>
      <c r="AK600" s="163">
        <f t="shared" si="323"/>
        <v>2.5</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f t="shared" si="308"/>
        <v>11</v>
      </c>
      <c r="AX600" s="165" t="str">
        <f t="shared" si="309"/>
        <v/>
      </c>
      <c r="AY600" s="193">
        <f t="shared" si="310"/>
        <v>11</v>
      </c>
      <c r="AZ600" s="183" t="str">
        <f t="shared" si="311"/>
        <v/>
      </c>
      <c r="BA600" s="173">
        <f t="shared" si="312"/>
        <v>0.25</v>
      </c>
      <c r="BB600" s="174" t="str">
        <f t="shared" si="313"/>
        <v/>
      </c>
      <c r="BC600" s="186">
        <f t="shared" si="336"/>
        <v>0.25</v>
      </c>
      <c r="BD600" s="174" t="str">
        <f t="shared" si="314"/>
        <v/>
      </c>
      <c r="BE600" s="201" t="str">
        <f t="shared" si="315"/>
        <v/>
      </c>
      <c r="BF600" s="174" t="str">
        <f t="shared" si="316"/>
        <v/>
      </c>
      <c r="BG600" s="186" t="str">
        <f t="shared" si="317"/>
        <v/>
      </c>
      <c r="BH600" s="175" t="str">
        <f t="shared" si="318"/>
        <v/>
      </c>
      <c r="BI600" s="632"/>
    </row>
    <row r="601" spans="1:69" ht="37.5" x14ac:dyDescent="0.3">
      <c r="A601" s="221"/>
      <c r="B601" s="222"/>
      <c r="C601" s="214">
        <v>590</v>
      </c>
      <c r="D601" s="639" t="s">
        <v>3722</v>
      </c>
      <c r="E601" s="16" t="s">
        <v>3508</v>
      </c>
      <c r="F601" s="17"/>
      <c r="G601" s="134">
        <v>44265</v>
      </c>
      <c r="H601" s="135">
        <v>44279</v>
      </c>
      <c r="I601" s="141" t="s">
        <v>0</v>
      </c>
      <c r="J601" s="25"/>
      <c r="K601" s="145"/>
      <c r="L601" s="28"/>
      <c r="M601" s="395">
        <v>44279</v>
      </c>
      <c r="N601" s="158">
        <f t="shared" si="319"/>
        <v>11</v>
      </c>
      <c r="O601" s="27"/>
      <c r="P601" s="27"/>
      <c r="Q601" s="27"/>
      <c r="R601" s="27" t="s">
        <v>0</v>
      </c>
      <c r="S601" s="27"/>
      <c r="T601" s="28"/>
      <c r="U601" s="29"/>
      <c r="V601" s="32">
        <v>0.25</v>
      </c>
      <c r="W601" s="318"/>
      <c r="X601" s="319"/>
      <c r="Y601" s="160">
        <f t="shared" si="305"/>
        <v>0.25</v>
      </c>
      <c r="Z601" s="159">
        <f t="shared" si="320"/>
        <v>2.5</v>
      </c>
      <c r="AA601" s="327"/>
      <c r="AB601" s="400">
        <f t="shared" si="329"/>
        <v>-30</v>
      </c>
      <c r="AC601" s="371"/>
      <c r="AD601" s="226" t="str">
        <f t="shared" si="306"/>
        <v/>
      </c>
      <c r="AE601" s="368">
        <f t="shared" si="321"/>
        <v>-27.5</v>
      </c>
      <c r="AF601" s="339"/>
      <c r="AG601" s="338"/>
      <c r="AH601" s="336"/>
      <c r="AI601" s="161">
        <f t="shared" si="322"/>
        <v>0</v>
      </c>
      <c r="AJ601" s="162">
        <f t="shared" si="307"/>
        <v>2.5</v>
      </c>
      <c r="AK601" s="163">
        <f t="shared" si="323"/>
        <v>2.5</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f t="shared" si="308"/>
        <v>11</v>
      </c>
      <c r="AX601" s="165" t="str">
        <f t="shared" si="309"/>
        <v/>
      </c>
      <c r="AY601" s="193">
        <f t="shared" si="310"/>
        <v>11</v>
      </c>
      <c r="AZ601" s="183" t="str">
        <f t="shared" si="311"/>
        <v/>
      </c>
      <c r="BA601" s="173">
        <f t="shared" si="312"/>
        <v>0.25</v>
      </c>
      <c r="BB601" s="174" t="str">
        <f t="shared" si="313"/>
        <v/>
      </c>
      <c r="BC601" s="186">
        <f t="shared" si="336"/>
        <v>0.25</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640" t="s">
        <v>3723</v>
      </c>
      <c r="E602" s="16" t="s">
        <v>3508</v>
      </c>
      <c r="F602" s="17"/>
      <c r="G602" s="134">
        <v>44265</v>
      </c>
      <c r="H602" s="135">
        <v>44279</v>
      </c>
      <c r="I602" s="141" t="s">
        <v>0</v>
      </c>
      <c r="J602" s="25"/>
      <c r="K602" s="145"/>
      <c r="L602" s="28"/>
      <c r="M602" s="395">
        <v>44279</v>
      </c>
      <c r="N602" s="158">
        <f t="shared" si="319"/>
        <v>11</v>
      </c>
      <c r="O602" s="27" t="s">
        <v>0</v>
      </c>
      <c r="P602" s="27"/>
      <c r="Q602" s="27"/>
      <c r="R602" s="27"/>
      <c r="S602" s="27"/>
      <c r="T602" s="28"/>
      <c r="U602" s="29"/>
      <c r="V602" s="32">
        <v>0.25</v>
      </c>
      <c r="W602" s="318">
        <v>0.25</v>
      </c>
      <c r="X602" s="319"/>
      <c r="Y602" s="160">
        <f t="shared" si="305"/>
        <v>0.5</v>
      </c>
      <c r="Z602" s="159">
        <f t="shared" si="320"/>
        <v>7.5</v>
      </c>
      <c r="AA602" s="327"/>
      <c r="AB602" s="400">
        <f t="shared" si="329"/>
        <v>-30</v>
      </c>
      <c r="AC602" s="371"/>
      <c r="AD602" s="226" t="str">
        <f t="shared" si="306"/>
        <v/>
      </c>
      <c r="AE602" s="368">
        <f t="shared" si="321"/>
        <v>-22.5</v>
      </c>
      <c r="AF602" s="339"/>
      <c r="AG602" s="338"/>
      <c r="AH602" s="336"/>
      <c r="AI602" s="161">
        <f t="shared" si="322"/>
        <v>0</v>
      </c>
      <c r="AJ602" s="162">
        <f t="shared" si="307"/>
        <v>7.5</v>
      </c>
      <c r="AK602" s="163">
        <f t="shared" si="323"/>
        <v>7.5</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f t="shared" si="308"/>
        <v>11</v>
      </c>
      <c r="AX602" s="165" t="str">
        <f t="shared" si="309"/>
        <v/>
      </c>
      <c r="AY602" s="193">
        <f t="shared" si="310"/>
        <v>11</v>
      </c>
      <c r="AZ602" s="183" t="str">
        <f t="shared" si="311"/>
        <v/>
      </c>
      <c r="BA602" s="173">
        <f t="shared" si="312"/>
        <v>0.25</v>
      </c>
      <c r="BB602" s="174" t="str">
        <f t="shared" si="313"/>
        <v/>
      </c>
      <c r="BC602" s="186">
        <f t="shared" si="336"/>
        <v>0.25</v>
      </c>
      <c r="BD602" s="174" t="str">
        <f t="shared" si="314"/>
        <v/>
      </c>
      <c r="BE602" s="201">
        <f t="shared" si="315"/>
        <v>0.25</v>
      </c>
      <c r="BF602" s="174" t="str">
        <f t="shared" si="316"/>
        <v/>
      </c>
      <c r="BG602" s="186">
        <f t="shared" si="317"/>
        <v>0.25</v>
      </c>
      <c r="BH602" s="175" t="str">
        <f t="shared" si="318"/>
        <v/>
      </c>
      <c r="BI602" s="632"/>
    </row>
    <row r="603" spans="1:69" ht="18.75" x14ac:dyDescent="0.3">
      <c r="A603" s="221"/>
      <c r="B603" s="222"/>
      <c r="C603" s="214">
        <v>592</v>
      </c>
      <c r="D603" s="640" t="s">
        <v>3724</v>
      </c>
      <c r="E603" s="16" t="s">
        <v>3508</v>
      </c>
      <c r="F603" s="17"/>
      <c r="G603" s="134">
        <v>44265</v>
      </c>
      <c r="H603" s="135">
        <v>44279</v>
      </c>
      <c r="I603" s="141" t="s">
        <v>0</v>
      </c>
      <c r="J603" s="25"/>
      <c r="K603" s="145"/>
      <c r="L603" s="28"/>
      <c r="M603" s="395">
        <v>44279</v>
      </c>
      <c r="N603" s="158">
        <f t="shared" si="319"/>
        <v>11</v>
      </c>
      <c r="O603" s="27"/>
      <c r="P603" s="27"/>
      <c r="Q603" s="27"/>
      <c r="R603" s="27" t="s">
        <v>0</v>
      </c>
      <c r="S603" s="27"/>
      <c r="T603" s="28"/>
      <c r="U603" s="29"/>
      <c r="V603" s="32">
        <v>0.25</v>
      </c>
      <c r="W603" s="318"/>
      <c r="X603" s="319"/>
      <c r="Y603" s="160">
        <f t="shared" si="305"/>
        <v>0.25</v>
      </c>
      <c r="Z603" s="159">
        <f t="shared" si="320"/>
        <v>2.5</v>
      </c>
      <c r="AA603" s="327"/>
      <c r="AB603" s="400">
        <f t="shared" si="329"/>
        <v>-30</v>
      </c>
      <c r="AC603" s="371"/>
      <c r="AD603" s="226" t="str">
        <f t="shared" si="306"/>
        <v/>
      </c>
      <c r="AE603" s="368">
        <f t="shared" si="321"/>
        <v>-27.5</v>
      </c>
      <c r="AF603" s="339"/>
      <c r="AG603" s="338"/>
      <c r="AH603" s="336"/>
      <c r="AI603" s="161">
        <f t="shared" si="322"/>
        <v>0</v>
      </c>
      <c r="AJ603" s="162">
        <f t="shared" si="307"/>
        <v>2.5</v>
      </c>
      <c r="AK603" s="163">
        <f t="shared" si="323"/>
        <v>2.5</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f t="shared" si="308"/>
        <v>11</v>
      </c>
      <c r="AX603" s="165" t="str">
        <f t="shared" si="309"/>
        <v/>
      </c>
      <c r="AY603" s="193">
        <f t="shared" si="310"/>
        <v>11</v>
      </c>
      <c r="AZ603" s="183" t="str">
        <f t="shared" si="311"/>
        <v/>
      </c>
      <c r="BA603" s="173">
        <f t="shared" si="312"/>
        <v>0.25</v>
      </c>
      <c r="BB603" s="174" t="str">
        <f t="shared" si="313"/>
        <v/>
      </c>
      <c r="BC603" s="186">
        <f t="shared" si="336"/>
        <v>0.25</v>
      </c>
      <c r="BD603" s="174" t="str">
        <f t="shared" si="314"/>
        <v/>
      </c>
      <c r="BE603" s="201" t="str">
        <f t="shared" si="315"/>
        <v/>
      </c>
      <c r="BF603" s="174" t="str">
        <f t="shared" si="316"/>
        <v/>
      </c>
      <c r="BG603" s="186" t="str">
        <f t="shared" si="317"/>
        <v/>
      </c>
      <c r="BH603" s="175" t="str">
        <f t="shared" si="318"/>
        <v/>
      </c>
      <c r="BI603" s="632"/>
    </row>
    <row r="604" spans="1:69" ht="37.5" x14ac:dyDescent="0.3">
      <c r="A604" s="221"/>
      <c r="B604" s="222"/>
      <c r="C604" s="214">
        <v>593</v>
      </c>
      <c r="D604" s="640" t="s">
        <v>3725</v>
      </c>
      <c r="E604" s="16" t="s">
        <v>3508</v>
      </c>
      <c r="F604" s="17"/>
      <c r="G604" s="134">
        <v>44265</v>
      </c>
      <c r="H604" s="135">
        <v>44279</v>
      </c>
      <c r="I604" s="141" t="s">
        <v>0</v>
      </c>
      <c r="J604" s="25"/>
      <c r="K604" s="145"/>
      <c r="L604" s="28"/>
      <c r="M604" s="395">
        <v>44279</v>
      </c>
      <c r="N604" s="158">
        <f t="shared" si="319"/>
        <v>11</v>
      </c>
      <c r="O604" s="27"/>
      <c r="P604" s="27"/>
      <c r="Q604" s="27"/>
      <c r="R604" s="27" t="s">
        <v>0</v>
      </c>
      <c r="S604" s="27"/>
      <c r="T604" s="28"/>
      <c r="U604" s="29"/>
      <c r="V604" s="32">
        <v>0.25</v>
      </c>
      <c r="W604" s="318"/>
      <c r="X604" s="319"/>
      <c r="Y604" s="160">
        <f t="shared" si="305"/>
        <v>0.25</v>
      </c>
      <c r="Z604" s="159">
        <f t="shared" si="320"/>
        <v>2.5</v>
      </c>
      <c r="AA604" s="327"/>
      <c r="AB604" s="400">
        <f t="shared" si="329"/>
        <v>-30</v>
      </c>
      <c r="AC604" s="371"/>
      <c r="AD604" s="226" t="str">
        <f t="shared" si="306"/>
        <v/>
      </c>
      <c r="AE604" s="368">
        <f t="shared" si="321"/>
        <v>-27.5</v>
      </c>
      <c r="AF604" s="339"/>
      <c r="AG604" s="338"/>
      <c r="AH604" s="336"/>
      <c r="AI604" s="161">
        <f t="shared" si="322"/>
        <v>0</v>
      </c>
      <c r="AJ604" s="162">
        <f t="shared" si="307"/>
        <v>2.5</v>
      </c>
      <c r="AK604" s="163">
        <f t="shared" si="323"/>
        <v>2.5</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f t="shared" si="308"/>
        <v>11</v>
      </c>
      <c r="AX604" s="165" t="str">
        <f t="shared" si="309"/>
        <v/>
      </c>
      <c r="AY604" s="193">
        <f t="shared" si="310"/>
        <v>11</v>
      </c>
      <c r="AZ604" s="183" t="str">
        <f t="shared" si="311"/>
        <v/>
      </c>
      <c r="BA604" s="173">
        <f t="shared" si="312"/>
        <v>0.25</v>
      </c>
      <c r="BB604" s="174" t="str">
        <f t="shared" si="313"/>
        <v/>
      </c>
      <c r="BC604" s="186">
        <f t="shared" si="336"/>
        <v>0.25</v>
      </c>
      <c r="BD604" s="174" t="str">
        <f t="shared" si="314"/>
        <v/>
      </c>
      <c r="BE604" s="201" t="str">
        <f t="shared" si="315"/>
        <v/>
      </c>
      <c r="BF604" s="174" t="str">
        <f t="shared" si="316"/>
        <v/>
      </c>
      <c r="BG604" s="186" t="str">
        <f t="shared" si="317"/>
        <v/>
      </c>
      <c r="BH604" s="175" t="str">
        <f t="shared" si="318"/>
        <v/>
      </c>
      <c r="BI604" s="632"/>
    </row>
    <row r="605" spans="1:69" ht="37.5" x14ac:dyDescent="0.3">
      <c r="A605" s="221"/>
      <c r="B605" s="222"/>
      <c r="C605" s="213">
        <v>594</v>
      </c>
      <c r="D605" s="655" t="s">
        <v>3726</v>
      </c>
      <c r="E605" s="16" t="s">
        <v>3508</v>
      </c>
      <c r="F605" s="17"/>
      <c r="G605" s="134">
        <v>44265</v>
      </c>
      <c r="H605" s="135">
        <v>44279</v>
      </c>
      <c r="I605" s="141" t="s">
        <v>0</v>
      </c>
      <c r="J605" s="25"/>
      <c r="K605" s="145"/>
      <c r="L605" s="28"/>
      <c r="M605" s="395">
        <v>44279</v>
      </c>
      <c r="N605" s="158">
        <f t="shared" si="319"/>
        <v>11</v>
      </c>
      <c r="O605" s="27" t="s">
        <v>0</v>
      </c>
      <c r="P605" s="27"/>
      <c r="Q605" s="27"/>
      <c r="R605" s="27"/>
      <c r="S605" s="27"/>
      <c r="T605" s="28"/>
      <c r="U605" s="29"/>
      <c r="V605" s="32">
        <v>0.25</v>
      </c>
      <c r="W605" s="318">
        <v>0.25</v>
      </c>
      <c r="X605" s="319"/>
      <c r="Y605" s="160">
        <f t="shared" si="305"/>
        <v>0.5</v>
      </c>
      <c r="Z605" s="159">
        <f t="shared" si="320"/>
        <v>7.5</v>
      </c>
      <c r="AA605" s="327"/>
      <c r="AB605" s="400">
        <f t="shared" si="329"/>
        <v>-30</v>
      </c>
      <c r="AC605" s="371"/>
      <c r="AD605" s="226" t="str">
        <f t="shared" si="306"/>
        <v/>
      </c>
      <c r="AE605" s="368">
        <f t="shared" si="321"/>
        <v>-22.5</v>
      </c>
      <c r="AF605" s="339"/>
      <c r="AG605" s="338"/>
      <c r="AH605" s="336"/>
      <c r="AI605" s="161">
        <f t="shared" si="322"/>
        <v>0</v>
      </c>
      <c r="AJ605" s="162">
        <f t="shared" si="307"/>
        <v>7.5</v>
      </c>
      <c r="AK605" s="163">
        <f t="shared" si="323"/>
        <v>7.5</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f t="shared" si="308"/>
        <v>11</v>
      </c>
      <c r="AX605" s="165" t="str">
        <f t="shared" si="309"/>
        <v/>
      </c>
      <c r="AY605" s="193">
        <f t="shared" si="310"/>
        <v>11</v>
      </c>
      <c r="AZ605" s="183" t="str">
        <f t="shared" si="311"/>
        <v/>
      </c>
      <c r="BA605" s="173">
        <f t="shared" si="312"/>
        <v>0.25</v>
      </c>
      <c r="BB605" s="174" t="str">
        <f t="shared" si="313"/>
        <v/>
      </c>
      <c r="BC605" s="186">
        <f t="shared" si="336"/>
        <v>0.25</v>
      </c>
      <c r="BD605" s="174" t="str">
        <f t="shared" si="314"/>
        <v/>
      </c>
      <c r="BE605" s="201">
        <f t="shared" si="315"/>
        <v>0.25</v>
      </c>
      <c r="BF605" s="174" t="str">
        <f t="shared" si="316"/>
        <v/>
      </c>
      <c r="BG605" s="186">
        <f t="shared" si="317"/>
        <v>0.25</v>
      </c>
      <c r="BH605" s="175" t="str">
        <f t="shared" si="318"/>
        <v/>
      </c>
      <c r="BI605" s="632"/>
    </row>
    <row r="606" spans="1:69" ht="23.25" customHeight="1" x14ac:dyDescent="0.3">
      <c r="A606" s="221"/>
      <c r="B606" s="222"/>
      <c r="C606" s="214">
        <v>595</v>
      </c>
      <c r="D606" s="640" t="s">
        <v>3727</v>
      </c>
      <c r="E606" s="16" t="s">
        <v>3508</v>
      </c>
      <c r="F606" s="17"/>
      <c r="G606" s="134">
        <v>44265</v>
      </c>
      <c r="H606" s="135">
        <v>44279</v>
      </c>
      <c r="I606" s="141" t="s">
        <v>0</v>
      </c>
      <c r="J606" s="25"/>
      <c r="K606" s="145"/>
      <c r="L606" s="28"/>
      <c r="M606" s="395">
        <v>44279</v>
      </c>
      <c r="N606" s="158">
        <f t="shared" si="319"/>
        <v>11</v>
      </c>
      <c r="O606" s="27" t="s">
        <v>0</v>
      </c>
      <c r="P606" s="27"/>
      <c r="Q606" s="27"/>
      <c r="R606" s="27"/>
      <c r="S606" s="27"/>
      <c r="T606" s="28"/>
      <c r="U606" s="29"/>
      <c r="V606" s="32">
        <v>0.25</v>
      </c>
      <c r="W606" s="318">
        <v>0.25</v>
      </c>
      <c r="X606" s="319"/>
      <c r="Y606" s="160">
        <f t="shared" si="305"/>
        <v>0.5</v>
      </c>
      <c r="Z606" s="159">
        <f t="shared" si="320"/>
        <v>7.5</v>
      </c>
      <c r="AA606" s="327"/>
      <c r="AB606" s="400">
        <f t="shared" si="329"/>
        <v>-30</v>
      </c>
      <c r="AC606" s="371"/>
      <c r="AD606" s="226" t="str">
        <f t="shared" si="306"/>
        <v/>
      </c>
      <c r="AE606" s="368">
        <f t="shared" si="321"/>
        <v>-22.5</v>
      </c>
      <c r="AF606" s="339"/>
      <c r="AG606" s="338"/>
      <c r="AH606" s="336"/>
      <c r="AI606" s="161">
        <f t="shared" si="322"/>
        <v>0</v>
      </c>
      <c r="AJ606" s="162">
        <f t="shared" si="307"/>
        <v>7.5</v>
      </c>
      <c r="AK606" s="163">
        <f t="shared" si="323"/>
        <v>7.5</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f t="shared" si="308"/>
        <v>11</v>
      </c>
      <c r="AX606" s="165" t="str">
        <f t="shared" si="309"/>
        <v/>
      </c>
      <c r="AY606" s="193">
        <f t="shared" si="310"/>
        <v>11</v>
      </c>
      <c r="AZ606" s="183" t="str">
        <f t="shared" si="311"/>
        <v/>
      </c>
      <c r="BA606" s="173">
        <f t="shared" si="312"/>
        <v>0.25</v>
      </c>
      <c r="BB606" s="174" t="str">
        <f t="shared" si="313"/>
        <v/>
      </c>
      <c r="BC606" s="186">
        <f t="shared" si="336"/>
        <v>0.25</v>
      </c>
      <c r="BD606" s="174" t="str">
        <f t="shared" si="314"/>
        <v/>
      </c>
      <c r="BE606" s="201">
        <f t="shared" si="315"/>
        <v>0.25</v>
      </c>
      <c r="BF606" s="174" t="str">
        <f t="shared" si="316"/>
        <v/>
      </c>
      <c r="BG606" s="186">
        <f t="shared" si="317"/>
        <v>0.25</v>
      </c>
      <c r="BH606" s="175" t="str">
        <f t="shared" si="318"/>
        <v/>
      </c>
      <c r="BI606" s="632"/>
    </row>
    <row r="607" spans="1:69" ht="18.75" x14ac:dyDescent="0.3">
      <c r="A607" s="221"/>
      <c r="B607" s="222"/>
      <c r="C607" s="213">
        <v>596</v>
      </c>
      <c r="D607" s="640" t="s">
        <v>3728</v>
      </c>
      <c r="E607" s="16" t="s">
        <v>3508</v>
      </c>
      <c r="F607" s="17"/>
      <c r="G607" s="134">
        <v>44265</v>
      </c>
      <c r="H607" s="135">
        <v>44279</v>
      </c>
      <c r="I607" s="141" t="s">
        <v>0</v>
      </c>
      <c r="J607" s="25"/>
      <c r="K607" s="145"/>
      <c r="L607" s="28"/>
      <c r="M607" s="395">
        <v>44279</v>
      </c>
      <c r="N607" s="158">
        <f t="shared" si="319"/>
        <v>11</v>
      </c>
      <c r="O607" s="27" t="s">
        <v>0</v>
      </c>
      <c r="P607" s="27"/>
      <c r="Q607" s="27"/>
      <c r="R607" s="27"/>
      <c r="S607" s="27"/>
      <c r="T607" s="28"/>
      <c r="U607" s="29"/>
      <c r="V607" s="32">
        <v>0.25</v>
      </c>
      <c r="W607" s="318">
        <v>0.25</v>
      </c>
      <c r="X607" s="319"/>
      <c r="Y607" s="160">
        <f t="shared" si="305"/>
        <v>0.5</v>
      </c>
      <c r="Z607" s="159">
        <f t="shared" si="320"/>
        <v>7.5</v>
      </c>
      <c r="AA607" s="327"/>
      <c r="AB607" s="400">
        <f t="shared" si="329"/>
        <v>-30</v>
      </c>
      <c r="AC607" s="371"/>
      <c r="AD607" s="226" t="str">
        <f t="shared" si="306"/>
        <v/>
      </c>
      <c r="AE607" s="368">
        <f t="shared" si="321"/>
        <v>-22.5</v>
      </c>
      <c r="AF607" s="339"/>
      <c r="AG607" s="338"/>
      <c r="AH607" s="336"/>
      <c r="AI607" s="161">
        <f t="shared" si="322"/>
        <v>0</v>
      </c>
      <c r="AJ607" s="162">
        <f t="shared" si="307"/>
        <v>7.5</v>
      </c>
      <c r="AK607" s="163">
        <f t="shared" si="323"/>
        <v>7.5</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f t="shared" si="308"/>
        <v>11</v>
      </c>
      <c r="AX607" s="165" t="str">
        <f t="shared" si="309"/>
        <v/>
      </c>
      <c r="AY607" s="193">
        <f t="shared" si="310"/>
        <v>11</v>
      </c>
      <c r="AZ607" s="183" t="str">
        <f t="shared" si="311"/>
        <v/>
      </c>
      <c r="BA607" s="173">
        <f t="shared" si="312"/>
        <v>0.25</v>
      </c>
      <c r="BB607" s="174" t="str">
        <f t="shared" si="313"/>
        <v/>
      </c>
      <c r="BC607" s="186">
        <f t="shared" si="336"/>
        <v>0.25</v>
      </c>
      <c r="BD607" s="174" t="str">
        <f t="shared" si="314"/>
        <v/>
      </c>
      <c r="BE607" s="201">
        <f t="shared" si="315"/>
        <v>0.25</v>
      </c>
      <c r="BF607" s="174" t="str">
        <f t="shared" si="316"/>
        <v/>
      </c>
      <c r="BG607" s="186">
        <f t="shared" si="317"/>
        <v>0.25</v>
      </c>
      <c r="BH607" s="175" t="str">
        <f t="shared" si="318"/>
        <v/>
      </c>
      <c r="BI607" s="632"/>
    </row>
    <row r="608" spans="1:69" ht="37.5" x14ac:dyDescent="0.3">
      <c r="A608" s="221"/>
      <c r="B608" s="222"/>
      <c r="C608" s="214">
        <v>597</v>
      </c>
      <c r="D608" s="640" t="s">
        <v>3729</v>
      </c>
      <c r="E608" s="16" t="s">
        <v>3508</v>
      </c>
      <c r="F608" s="17"/>
      <c r="G608" s="134">
        <v>44265</v>
      </c>
      <c r="H608" s="135">
        <v>44279</v>
      </c>
      <c r="I608" s="141" t="s">
        <v>0</v>
      </c>
      <c r="J608" s="25"/>
      <c r="K608" s="145"/>
      <c r="L608" s="28"/>
      <c r="M608" s="395">
        <v>44279</v>
      </c>
      <c r="N608" s="158">
        <f t="shared" si="319"/>
        <v>11</v>
      </c>
      <c r="O608" s="27"/>
      <c r="P608" s="27"/>
      <c r="Q608" s="27"/>
      <c r="R608" s="27" t="s">
        <v>0</v>
      </c>
      <c r="S608" s="27"/>
      <c r="T608" s="28"/>
      <c r="U608" s="29"/>
      <c r="V608" s="32">
        <v>0.25</v>
      </c>
      <c r="W608" s="318"/>
      <c r="X608" s="319"/>
      <c r="Y608" s="160">
        <f t="shared" si="305"/>
        <v>0.25</v>
      </c>
      <c r="Z608" s="159">
        <f t="shared" si="320"/>
        <v>2.5</v>
      </c>
      <c r="AA608" s="327"/>
      <c r="AB608" s="400">
        <f t="shared" si="329"/>
        <v>-30</v>
      </c>
      <c r="AC608" s="371"/>
      <c r="AD608" s="226" t="str">
        <f t="shared" si="306"/>
        <v/>
      </c>
      <c r="AE608" s="368">
        <f t="shared" si="321"/>
        <v>-27.5</v>
      </c>
      <c r="AF608" s="339"/>
      <c r="AG608" s="338"/>
      <c r="AH608" s="336"/>
      <c r="AI608" s="161">
        <f t="shared" si="322"/>
        <v>0</v>
      </c>
      <c r="AJ608" s="162">
        <f t="shared" si="307"/>
        <v>2.5</v>
      </c>
      <c r="AK608" s="163">
        <f t="shared" si="323"/>
        <v>2.5</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f t="shared" si="308"/>
        <v>11</v>
      </c>
      <c r="AX608" s="165" t="str">
        <f t="shared" si="309"/>
        <v/>
      </c>
      <c r="AY608" s="193">
        <f t="shared" si="310"/>
        <v>11</v>
      </c>
      <c r="AZ608" s="183" t="str">
        <f t="shared" si="311"/>
        <v/>
      </c>
      <c r="BA608" s="173">
        <f t="shared" si="312"/>
        <v>0.25</v>
      </c>
      <c r="BB608" s="174" t="str">
        <f t="shared" si="313"/>
        <v/>
      </c>
      <c r="BC608" s="186">
        <f t="shared" si="336"/>
        <v>0.25</v>
      </c>
      <c r="BD608" s="174" t="str">
        <f t="shared" si="314"/>
        <v/>
      </c>
      <c r="BE608" s="201" t="str">
        <f t="shared" si="315"/>
        <v/>
      </c>
      <c r="BF608" s="174" t="str">
        <f t="shared" si="316"/>
        <v/>
      </c>
      <c r="BG608" s="186" t="str">
        <f t="shared" si="317"/>
        <v/>
      </c>
      <c r="BH608" s="175" t="str">
        <f t="shared" si="318"/>
        <v/>
      </c>
      <c r="BI608" s="632"/>
    </row>
    <row r="609" spans="1:140" ht="37.5" x14ac:dyDescent="0.3">
      <c r="A609" s="221"/>
      <c r="B609" s="222"/>
      <c r="C609" s="214">
        <v>598</v>
      </c>
      <c r="D609" s="640" t="s">
        <v>3730</v>
      </c>
      <c r="E609" s="16" t="s">
        <v>3508</v>
      </c>
      <c r="F609" s="17"/>
      <c r="G609" s="134">
        <v>44265</v>
      </c>
      <c r="H609" s="135">
        <v>44279</v>
      </c>
      <c r="I609" s="141" t="s">
        <v>0</v>
      </c>
      <c r="J609" s="25"/>
      <c r="K609" s="145"/>
      <c r="L609" s="28"/>
      <c r="M609" s="395">
        <v>44279</v>
      </c>
      <c r="N609" s="158">
        <f t="shared" si="319"/>
        <v>11</v>
      </c>
      <c r="O609" s="27" t="s">
        <v>0</v>
      </c>
      <c r="P609" s="27"/>
      <c r="Q609" s="27"/>
      <c r="R609" s="27"/>
      <c r="S609" s="27"/>
      <c r="T609" s="28"/>
      <c r="U609" s="29"/>
      <c r="V609" s="32">
        <v>0.25</v>
      </c>
      <c r="W609" s="318">
        <v>0.25</v>
      </c>
      <c r="X609" s="319"/>
      <c r="Y609" s="160">
        <f t="shared" si="305"/>
        <v>0.5</v>
      </c>
      <c r="Z609" s="159">
        <f t="shared" si="320"/>
        <v>7.5</v>
      </c>
      <c r="AA609" s="327"/>
      <c r="AB609" s="400">
        <f t="shared" si="329"/>
        <v>-30</v>
      </c>
      <c r="AC609" s="371"/>
      <c r="AD609" s="226" t="str">
        <f t="shared" si="306"/>
        <v/>
      </c>
      <c r="AE609" s="368">
        <f t="shared" si="321"/>
        <v>-22.5</v>
      </c>
      <c r="AF609" s="339"/>
      <c r="AG609" s="338"/>
      <c r="AH609" s="336"/>
      <c r="AI609" s="161">
        <f t="shared" si="322"/>
        <v>0</v>
      </c>
      <c r="AJ609" s="162">
        <f t="shared" si="307"/>
        <v>7.5</v>
      </c>
      <c r="AK609" s="163">
        <f t="shared" si="323"/>
        <v>7.5</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f t="shared" si="308"/>
        <v>11</v>
      </c>
      <c r="AX609" s="165" t="str">
        <f t="shared" si="309"/>
        <v/>
      </c>
      <c r="AY609" s="193">
        <f t="shared" si="310"/>
        <v>11</v>
      </c>
      <c r="AZ609" s="183" t="str">
        <f t="shared" si="311"/>
        <v/>
      </c>
      <c r="BA609" s="173">
        <f t="shared" si="312"/>
        <v>0.25</v>
      </c>
      <c r="BB609" s="174" t="str">
        <f t="shared" si="313"/>
        <v/>
      </c>
      <c r="BC609" s="186">
        <f t="shared" si="336"/>
        <v>0.25</v>
      </c>
      <c r="BD609" s="174" t="str">
        <f t="shared" si="314"/>
        <v/>
      </c>
      <c r="BE609" s="201">
        <f t="shared" si="315"/>
        <v>0.25</v>
      </c>
      <c r="BF609" s="174" t="str">
        <f t="shared" si="316"/>
        <v/>
      </c>
      <c r="BG609" s="186">
        <f t="shared" si="317"/>
        <v>0.25</v>
      </c>
      <c r="BH609" s="175" t="str">
        <f t="shared" si="318"/>
        <v/>
      </c>
      <c r="BI609" s="632"/>
    </row>
    <row r="610" spans="1:140" ht="37.5" x14ac:dyDescent="0.3">
      <c r="A610" s="221"/>
      <c r="B610" s="222"/>
      <c r="C610" s="213">
        <v>599</v>
      </c>
      <c r="D610" s="640" t="s">
        <v>3731</v>
      </c>
      <c r="E610" s="16" t="s">
        <v>3508</v>
      </c>
      <c r="F610" s="17"/>
      <c r="G610" s="134">
        <v>44265</v>
      </c>
      <c r="H610" s="135">
        <v>44279</v>
      </c>
      <c r="I610" s="141" t="s">
        <v>0</v>
      </c>
      <c r="J610" s="80"/>
      <c r="K610" s="147"/>
      <c r="L610" s="30"/>
      <c r="M610" s="395">
        <v>44279</v>
      </c>
      <c r="N610" s="158">
        <f t="shared" si="319"/>
        <v>11</v>
      </c>
      <c r="O610" s="27" t="s">
        <v>0</v>
      </c>
      <c r="P610" s="27"/>
      <c r="Q610" s="27"/>
      <c r="R610" s="27"/>
      <c r="S610" s="27"/>
      <c r="T610" s="30"/>
      <c r="U610" s="31"/>
      <c r="V610" s="32">
        <v>0.25</v>
      </c>
      <c r="W610" s="320">
        <v>0.25</v>
      </c>
      <c r="X610" s="318"/>
      <c r="Y610" s="160">
        <f t="shared" si="305"/>
        <v>0.5</v>
      </c>
      <c r="Z610" s="159">
        <f t="shared" si="320"/>
        <v>7.5</v>
      </c>
      <c r="AA610" s="328"/>
      <c r="AB610" s="400">
        <f t="shared" si="329"/>
        <v>-30</v>
      </c>
      <c r="AC610" s="371"/>
      <c r="AD610" s="226" t="str">
        <f t="shared" si="306"/>
        <v/>
      </c>
      <c r="AE610" s="368">
        <f t="shared" si="321"/>
        <v>-22.5</v>
      </c>
      <c r="AF610" s="340"/>
      <c r="AG610" s="341"/>
      <c r="AH610" s="339"/>
      <c r="AI610" s="161">
        <f t="shared" si="322"/>
        <v>0</v>
      </c>
      <c r="AJ610" s="162">
        <f t="shared" si="307"/>
        <v>7.5</v>
      </c>
      <c r="AK610" s="163">
        <f t="shared" si="323"/>
        <v>7.5</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f t="shared" si="308"/>
        <v>11</v>
      </c>
      <c r="AX610" s="165" t="str">
        <f t="shared" si="309"/>
        <v/>
      </c>
      <c r="AY610" s="193">
        <f t="shared" si="310"/>
        <v>11</v>
      </c>
      <c r="AZ610" s="183" t="str">
        <f t="shared" si="311"/>
        <v/>
      </c>
      <c r="BA610" s="173">
        <f t="shared" si="312"/>
        <v>0.25</v>
      </c>
      <c r="BB610" s="174" t="str">
        <f t="shared" si="313"/>
        <v/>
      </c>
      <c r="BC610" s="186">
        <f t="shared" si="336"/>
        <v>0.25</v>
      </c>
      <c r="BD610" s="174" t="str">
        <f t="shared" si="314"/>
        <v/>
      </c>
      <c r="BE610" s="201">
        <f t="shared" si="315"/>
        <v>0.25</v>
      </c>
      <c r="BF610" s="174" t="str">
        <f t="shared" si="316"/>
        <v/>
      </c>
      <c r="BG610" s="186">
        <f t="shared" si="317"/>
        <v>0.25</v>
      </c>
      <c r="BH610" s="175" t="str">
        <f t="shared" si="318"/>
        <v/>
      </c>
      <c r="BI610" s="632"/>
    </row>
    <row r="611" spans="1:140" s="26" customFormat="1" ht="20.25" customHeight="1" x14ac:dyDescent="0.3">
      <c r="A611" s="221"/>
      <c r="B611" s="222"/>
      <c r="C611" s="213">
        <v>600</v>
      </c>
      <c r="D611" s="655" t="s">
        <v>3732</v>
      </c>
      <c r="E611" s="16" t="s">
        <v>3508</v>
      </c>
      <c r="F611" s="17"/>
      <c r="G611" s="134">
        <v>44265</v>
      </c>
      <c r="H611" s="135">
        <v>44279</v>
      </c>
      <c r="I611" s="141" t="s">
        <v>0</v>
      </c>
      <c r="J611" s="25"/>
      <c r="K611" s="145"/>
      <c r="L611" s="28"/>
      <c r="M611" s="395">
        <v>44279</v>
      </c>
      <c r="N611" s="158">
        <f t="shared" si="319"/>
        <v>11</v>
      </c>
      <c r="O611" s="27"/>
      <c r="P611" s="27"/>
      <c r="Q611" s="27"/>
      <c r="R611" s="27" t="s">
        <v>0</v>
      </c>
      <c r="S611" s="27"/>
      <c r="T611" s="27"/>
      <c r="U611" s="28"/>
      <c r="V611" s="32">
        <v>0.25</v>
      </c>
      <c r="W611" s="318"/>
      <c r="X611" s="318"/>
      <c r="Y611" s="160">
        <f t="shared" si="305"/>
        <v>0.25</v>
      </c>
      <c r="Z611" s="159">
        <f t="shared" si="320"/>
        <v>2.5</v>
      </c>
      <c r="AA611" s="327"/>
      <c r="AB611" s="400">
        <f t="shared" si="329"/>
        <v>-30</v>
      </c>
      <c r="AC611" s="371"/>
      <c r="AD611" s="226" t="str">
        <f t="shared" si="306"/>
        <v/>
      </c>
      <c r="AE611" s="368">
        <f t="shared" si="321"/>
        <v>-27.5</v>
      </c>
      <c r="AF611" s="339"/>
      <c r="AG611" s="342"/>
      <c r="AH611" s="339"/>
      <c r="AI611" s="161">
        <f t="shared" si="322"/>
        <v>0</v>
      </c>
      <c r="AJ611" s="162">
        <f t="shared" si="307"/>
        <v>2.5</v>
      </c>
      <c r="AK611" s="163">
        <f t="shared" si="323"/>
        <v>2.5</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f t="shared" si="308"/>
        <v>11</v>
      </c>
      <c r="AX611" s="165" t="str">
        <f t="shared" si="309"/>
        <v/>
      </c>
      <c r="AY611" s="193">
        <f t="shared" si="310"/>
        <v>11</v>
      </c>
      <c r="AZ611" s="183" t="str">
        <f t="shared" si="311"/>
        <v/>
      </c>
      <c r="BA611" s="173">
        <f t="shared" si="312"/>
        <v>0.25</v>
      </c>
      <c r="BB611" s="174" t="str">
        <f t="shared" si="313"/>
        <v/>
      </c>
      <c r="BC611" s="186">
        <f t="shared" si="336"/>
        <v>0.25</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37.5" x14ac:dyDescent="0.3">
      <c r="A612" s="219"/>
      <c r="B612" s="220"/>
      <c r="C612" s="213">
        <v>601</v>
      </c>
      <c r="D612" s="640" t="s">
        <v>3733</v>
      </c>
      <c r="E612" s="16" t="s">
        <v>3508</v>
      </c>
      <c r="F612" s="34"/>
      <c r="G612" s="134">
        <v>44265</v>
      </c>
      <c r="H612" s="135">
        <v>44279</v>
      </c>
      <c r="I612" s="141" t="s">
        <v>0</v>
      </c>
      <c r="J612" s="78"/>
      <c r="K612" s="144"/>
      <c r="L612" s="119"/>
      <c r="M612" s="395">
        <v>44279</v>
      </c>
      <c r="N612" s="158">
        <f t="shared" si="319"/>
        <v>11</v>
      </c>
      <c r="O612" s="311" t="s">
        <v>0</v>
      </c>
      <c r="P612" s="315"/>
      <c r="Q612" s="315"/>
      <c r="R612" s="315"/>
      <c r="S612" s="315"/>
      <c r="T612" s="315"/>
      <c r="U612" s="316"/>
      <c r="V612" s="32">
        <v>0.25</v>
      </c>
      <c r="W612" s="313">
        <v>0.25</v>
      </c>
      <c r="X612" s="313"/>
      <c r="Y612" s="160">
        <f t="shared" si="305"/>
        <v>0.5</v>
      </c>
      <c r="Z612" s="159">
        <f t="shared" si="320"/>
        <v>7.5</v>
      </c>
      <c r="AA612" s="327"/>
      <c r="AB612" s="400">
        <f t="shared" si="329"/>
        <v>-30</v>
      </c>
      <c r="AC612" s="371"/>
      <c r="AD612" s="226" t="str">
        <f t="shared" si="306"/>
        <v/>
      </c>
      <c r="AE612" s="368">
        <f t="shared" si="321"/>
        <v>-22.5</v>
      </c>
      <c r="AF612" s="339"/>
      <c r="AG612" s="338"/>
      <c r="AH612" s="336"/>
      <c r="AI612" s="161">
        <f t="shared" si="322"/>
        <v>0</v>
      </c>
      <c r="AJ612" s="162">
        <f t="shared" si="307"/>
        <v>7.5</v>
      </c>
      <c r="AK612" s="163">
        <f t="shared" si="323"/>
        <v>7.5</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f t="shared" si="308"/>
        <v>11</v>
      </c>
      <c r="AX612" s="165" t="str">
        <f t="shared" si="309"/>
        <v/>
      </c>
      <c r="AY612" s="193">
        <f t="shared" si="310"/>
        <v>11</v>
      </c>
      <c r="AZ612" s="183" t="str">
        <f t="shared" si="311"/>
        <v/>
      </c>
      <c r="BA612" s="173">
        <f t="shared" si="312"/>
        <v>0.25</v>
      </c>
      <c r="BB612" s="174" t="str">
        <f t="shared" si="313"/>
        <v/>
      </c>
      <c r="BC612" s="186">
        <f t="shared" si="336"/>
        <v>0.25</v>
      </c>
      <c r="BD612" s="174" t="str">
        <f t="shared" si="314"/>
        <v/>
      </c>
      <c r="BE612" s="201">
        <f t="shared" si="315"/>
        <v>0.25</v>
      </c>
      <c r="BF612" s="174" t="str">
        <f t="shared" si="316"/>
        <v/>
      </c>
      <c r="BG612" s="186">
        <f t="shared" si="317"/>
        <v>0.25</v>
      </c>
      <c r="BH612" s="175" t="str">
        <f t="shared" si="318"/>
        <v/>
      </c>
      <c r="BI612" s="632"/>
    </row>
    <row r="613" spans="1:140" ht="37.5" x14ac:dyDescent="0.3">
      <c r="A613" s="219"/>
      <c r="B613" s="220"/>
      <c r="C613" s="213">
        <v>602</v>
      </c>
      <c r="D613" s="642" t="s">
        <v>3734</v>
      </c>
      <c r="E613" s="33" t="s">
        <v>3505</v>
      </c>
      <c r="F613" s="34"/>
      <c r="G613" s="134">
        <v>44265</v>
      </c>
      <c r="H613" s="133"/>
      <c r="I613" s="140"/>
      <c r="J613" s="78"/>
      <c r="K613" s="144"/>
      <c r="L613" s="119"/>
      <c r="M613" s="394">
        <v>44279</v>
      </c>
      <c r="N613" s="158">
        <f t="shared" si="319"/>
        <v>11</v>
      </c>
      <c r="O613" s="315"/>
      <c r="P613" s="315"/>
      <c r="Q613" s="315"/>
      <c r="R613" s="315" t="s">
        <v>0</v>
      </c>
      <c r="S613" s="315"/>
      <c r="T613" s="316"/>
      <c r="U613" s="317"/>
      <c r="V613" s="167">
        <v>0.25</v>
      </c>
      <c r="W613" s="313"/>
      <c r="X613" s="313"/>
      <c r="Y613" s="160">
        <f t="shared" si="305"/>
        <v>0.25</v>
      </c>
      <c r="Z613" s="159">
        <f t="shared" si="320"/>
        <v>2.5</v>
      </c>
      <c r="AA613" s="326"/>
      <c r="AB613" s="400">
        <f t="shared" si="329"/>
        <v>-30</v>
      </c>
      <c r="AC613" s="370"/>
      <c r="AD613" s="226" t="str">
        <f t="shared" si="306"/>
        <v/>
      </c>
      <c r="AE613" s="368">
        <f t="shared" si="321"/>
        <v>-27.5</v>
      </c>
      <c r="AF613" s="331"/>
      <c r="AG613" s="333"/>
      <c r="AH613" s="334"/>
      <c r="AI613" s="161">
        <f t="shared" si="322"/>
        <v>0</v>
      </c>
      <c r="AJ613" s="162">
        <f t="shared" si="307"/>
        <v>2.5</v>
      </c>
      <c r="AK613" s="163">
        <f t="shared" si="323"/>
        <v>2.5</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f t="shared" si="308"/>
        <v>11</v>
      </c>
      <c r="AX613" s="165" t="str">
        <f t="shared" si="309"/>
        <v/>
      </c>
      <c r="AY613" s="193">
        <f t="shared" si="310"/>
        <v>11</v>
      </c>
      <c r="AZ613" s="183" t="str">
        <f t="shared" si="311"/>
        <v/>
      </c>
      <c r="BA613" s="173">
        <f t="shared" si="312"/>
        <v>0.25</v>
      </c>
      <c r="BB613" s="174" t="str">
        <f t="shared" si="313"/>
        <v/>
      </c>
      <c r="BC613" s="186">
        <f t="shared" si="336"/>
        <v>0.25</v>
      </c>
      <c r="BD613" s="174" t="str">
        <f t="shared" si="314"/>
        <v/>
      </c>
      <c r="BE613" s="201" t="str">
        <f t="shared" si="315"/>
        <v/>
      </c>
      <c r="BF613" s="174" t="str">
        <f t="shared" si="316"/>
        <v/>
      </c>
      <c r="BG613" s="186" t="str">
        <f t="shared" si="317"/>
        <v/>
      </c>
      <c r="BH613" s="175" t="str">
        <f t="shared" si="318"/>
        <v/>
      </c>
      <c r="BI613" s="632"/>
    </row>
    <row r="614" spans="1:140" ht="37.5" x14ac:dyDescent="0.3">
      <c r="A614" s="219"/>
      <c r="B614" s="220"/>
      <c r="C614" s="213">
        <v>603</v>
      </c>
      <c r="D614" s="642" t="s">
        <v>3721</v>
      </c>
      <c r="E614" s="33" t="s">
        <v>3505</v>
      </c>
      <c r="F614" s="34"/>
      <c r="G614" s="134">
        <v>44265</v>
      </c>
      <c r="H614" s="135"/>
      <c r="I614" s="141"/>
      <c r="J614" s="25"/>
      <c r="K614" s="145"/>
      <c r="L614" s="28"/>
      <c r="M614" s="394">
        <v>44279</v>
      </c>
      <c r="N614" s="158">
        <f t="shared" si="319"/>
        <v>11</v>
      </c>
      <c r="O614" s="315"/>
      <c r="P614" s="315"/>
      <c r="Q614" s="315"/>
      <c r="R614" s="315" t="s">
        <v>0</v>
      </c>
      <c r="S614" s="315"/>
      <c r="T614" s="316"/>
      <c r="U614" s="317"/>
      <c r="V614" s="167">
        <v>0.25</v>
      </c>
      <c r="W614" s="313"/>
      <c r="X614" s="313"/>
      <c r="Y614" s="160">
        <f t="shared" si="305"/>
        <v>0.25</v>
      </c>
      <c r="Z614" s="159">
        <f t="shared" si="320"/>
        <v>2.5</v>
      </c>
      <c r="AA614" s="326"/>
      <c r="AB614" s="400">
        <f t="shared" si="329"/>
        <v>-30</v>
      </c>
      <c r="AC614" s="370"/>
      <c r="AD614" s="226" t="str">
        <f t="shared" si="306"/>
        <v/>
      </c>
      <c r="AE614" s="368">
        <f t="shared" si="321"/>
        <v>-27.5</v>
      </c>
      <c r="AF614" s="331"/>
      <c r="AG614" s="333"/>
      <c r="AH614" s="334"/>
      <c r="AI614" s="161">
        <f t="shared" si="322"/>
        <v>0</v>
      </c>
      <c r="AJ614" s="162">
        <f t="shared" si="307"/>
        <v>2.5</v>
      </c>
      <c r="AK614" s="163">
        <f t="shared" si="323"/>
        <v>2.5</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f t="shared" si="308"/>
        <v>11</v>
      </c>
      <c r="AX614" s="165" t="str">
        <f t="shared" si="309"/>
        <v/>
      </c>
      <c r="AY614" s="193">
        <f t="shared" si="310"/>
        <v>11</v>
      </c>
      <c r="AZ614" s="183" t="str">
        <f t="shared" si="311"/>
        <v/>
      </c>
      <c r="BA614" s="173">
        <f t="shared" si="312"/>
        <v>0.25</v>
      </c>
      <c r="BB614" s="174" t="str">
        <f t="shared" si="313"/>
        <v/>
      </c>
      <c r="BC614" s="186">
        <f t="shared" si="336"/>
        <v>0.25</v>
      </c>
      <c r="BD614" s="174" t="str">
        <f t="shared" si="314"/>
        <v/>
      </c>
      <c r="BE614" s="201" t="str">
        <f t="shared" si="315"/>
        <v/>
      </c>
      <c r="BF614" s="174" t="str">
        <f t="shared" si="316"/>
        <v/>
      </c>
      <c r="BG614" s="186" t="str">
        <f t="shared" si="317"/>
        <v/>
      </c>
      <c r="BH614" s="175" t="str">
        <f t="shared" si="318"/>
        <v/>
      </c>
      <c r="BI614" s="632"/>
    </row>
    <row r="615" spans="1:140" ht="37.5" x14ac:dyDescent="0.3">
      <c r="A615" s="219"/>
      <c r="B615" s="220"/>
      <c r="C615" s="213">
        <v>604</v>
      </c>
      <c r="D615" s="642" t="s">
        <v>3722</v>
      </c>
      <c r="E615" s="33" t="s">
        <v>3505</v>
      </c>
      <c r="F615" s="34"/>
      <c r="G615" s="134">
        <v>44265</v>
      </c>
      <c r="H615" s="135"/>
      <c r="I615" s="141"/>
      <c r="J615" s="25"/>
      <c r="K615" s="145"/>
      <c r="L615" s="28"/>
      <c r="M615" s="394">
        <v>44279</v>
      </c>
      <c r="N615" s="158">
        <f t="shared" si="319"/>
        <v>11</v>
      </c>
      <c r="O615" s="315"/>
      <c r="P615" s="315"/>
      <c r="Q615" s="315"/>
      <c r="R615" s="315" t="s">
        <v>0</v>
      </c>
      <c r="S615" s="315"/>
      <c r="T615" s="316"/>
      <c r="U615" s="317"/>
      <c r="V615" s="167">
        <v>0.25</v>
      </c>
      <c r="W615" s="313"/>
      <c r="X615" s="313"/>
      <c r="Y615" s="160">
        <f t="shared" si="305"/>
        <v>0.25</v>
      </c>
      <c r="Z615" s="159">
        <f t="shared" si="320"/>
        <v>2.5</v>
      </c>
      <c r="AA615" s="326"/>
      <c r="AB615" s="400">
        <f t="shared" si="329"/>
        <v>-30</v>
      </c>
      <c r="AC615" s="370"/>
      <c r="AD615" s="226" t="str">
        <f t="shared" si="306"/>
        <v/>
      </c>
      <c r="AE615" s="368">
        <f t="shared" si="321"/>
        <v>-27.5</v>
      </c>
      <c r="AF615" s="331"/>
      <c r="AG615" s="333"/>
      <c r="AH615" s="334"/>
      <c r="AI615" s="161">
        <f t="shared" si="322"/>
        <v>0</v>
      </c>
      <c r="AJ615" s="162">
        <f t="shared" si="307"/>
        <v>2.5</v>
      </c>
      <c r="AK615" s="163">
        <f t="shared" si="323"/>
        <v>2.5</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f t="shared" si="308"/>
        <v>11</v>
      </c>
      <c r="AX615" s="165" t="str">
        <f t="shared" si="309"/>
        <v/>
      </c>
      <c r="AY615" s="193">
        <f t="shared" si="310"/>
        <v>11</v>
      </c>
      <c r="AZ615" s="183" t="str">
        <f t="shared" si="311"/>
        <v/>
      </c>
      <c r="BA615" s="173">
        <f t="shared" si="312"/>
        <v>0.25</v>
      </c>
      <c r="BB615" s="174" t="str">
        <f t="shared" si="313"/>
        <v/>
      </c>
      <c r="BC615" s="186">
        <f t="shared" si="336"/>
        <v>0.25</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643" t="s">
        <v>3723</v>
      </c>
      <c r="E616" s="33" t="s">
        <v>3505</v>
      </c>
      <c r="F616" s="17"/>
      <c r="G616" s="134">
        <v>44265</v>
      </c>
      <c r="H616" s="135"/>
      <c r="I616" s="141"/>
      <c r="J616" s="25"/>
      <c r="K616" s="145"/>
      <c r="L616" s="28"/>
      <c r="M616" s="394">
        <v>44279</v>
      </c>
      <c r="N616" s="158">
        <f t="shared" si="319"/>
        <v>11</v>
      </c>
      <c r="O616" s="27"/>
      <c r="P616" s="27"/>
      <c r="Q616" s="27"/>
      <c r="R616" s="27" t="s">
        <v>0</v>
      </c>
      <c r="S616" s="27"/>
      <c r="T616" s="28"/>
      <c r="U616" s="29"/>
      <c r="V616" s="167">
        <v>0.25</v>
      </c>
      <c r="W616" s="313"/>
      <c r="X616" s="313"/>
      <c r="Y616" s="160">
        <f t="shared" si="305"/>
        <v>0.25</v>
      </c>
      <c r="Z616" s="159">
        <f t="shared" si="320"/>
        <v>2.5</v>
      </c>
      <c r="AA616" s="327"/>
      <c r="AB616" s="400">
        <f t="shared" si="329"/>
        <v>-30</v>
      </c>
      <c r="AC616" s="371"/>
      <c r="AD616" s="226" t="str">
        <f t="shared" si="306"/>
        <v/>
      </c>
      <c r="AE616" s="368">
        <f t="shared" si="321"/>
        <v>-27.5</v>
      </c>
      <c r="AF616" s="339"/>
      <c r="AG616" s="338"/>
      <c r="AH616" s="336"/>
      <c r="AI616" s="161">
        <f t="shared" si="322"/>
        <v>0</v>
      </c>
      <c r="AJ616" s="162">
        <f t="shared" si="307"/>
        <v>2.5</v>
      </c>
      <c r="AK616" s="163">
        <f t="shared" si="323"/>
        <v>2.5</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f t="shared" si="308"/>
        <v>11</v>
      </c>
      <c r="AX616" s="165" t="str">
        <f t="shared" si="309"/>
        <v/>
      </c>
      <c r="AY616" s="193">
        <f t="shared" si="310"/>
        <v>11</v>
      </c>
      <c r="AZ616" s="183" t="str">
        <f t="shared" si="311"/>
        <v/>
      </c>
      <c r="BA616" s="173">
        <f t="shared" si="312"/>
        <v>0.25</v>
      </c>
      <c r="BB616" s="174" t="str">
        <f t="shared" si="313"/>
        <v/>
      </c>
      <c r="BC616" s="186">
        <f t="shared" si="336"/>
        <v>0.25</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643" t="s">
        <v>3724</v>
      </c>
      <c r="E617" s="33" t="s">
        <v>3505</v>
      </c>
      <c r="F617" s="17"/>
      <c r="G617" s="134">
        <v>44265</v>
      </c>
      <c r="H617" s="135"/>
      <c r="I617" s="141"/>
      <c r="J617" s="25"/>
      <c r="K617" s="145"/>
      <c r="L617" s="28"/>
      <c r="M617" s="394">
        <v>44279</v>
      </c>
      <c r="N617" s="158">
        <f t="shared" si="319"/>
        <v>11</v>
      </c>
      <c r="O617" s="27"/>
      <c r="P617" s="27"/>
      <c r="Q617" s="27"/>
      <c r="R617" s="27" t="s">
        <v>0</v>
      </c>
      <c r="S617" s="27"/>
      <c r="T617" s="28"/>
      <c r="U617" s="29"/>
      <c r="V617" s="32">
        <v>0.25</v>
      </c>
      <c r="W617" s="318"/>
      <c r="X617" s="319"/>
      <c r="Y617" s="160">
        <f t="shared" si="305"/>
        <v>0.25</v>
      </c>
      <c r="Z617" s="159">
        <f t="shared" si="320"/>
        <v>2.5</v>
      </c>
      <c r="AA617" s="327"/>
      <c r="AB617" s="400">
        <f t="shared" si="329"/>
        <v>-30</v>
      </c>
      <c r="AC617" s="371"/>
      <c r="AD617" s="226" t="str">
        <f t="shared" si="306"/>
        <v/>
      </c>
      <c r="AE617" s="368">
        <f t="shared" si="321"/>
        <v>-27.5</v>
      </c>
      <c r="AF617" s="339"/>
      <c r="AG617" s="338"/>
      <c r="AH617" s="336"/>
      <c r="AI617" s="161">
        <f t="shared" si="322"/>
        <v>0</v>
      </c>
      <c r="AJ617" s="162">
        <f t="shared" si="307"/>
        <v>2.5</v>
      </c>
      <c r="AK617" s="163">
        <f t="shared" si="323"/>
        <v>2.5</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f t="shared" si="308"/>
        <v>11</v>
      </c>
      <c r="AX617" s="165" t="str">
        <f t="shared" si="309"/>
        <v/>
      </c>
      <c r="AY617" s="193">
        <f t="shared" si="310"/>
        <v>11</v>
      </c>
      <c r="AZ617" s="183" t="str">
        <f t="shared" si="311"/>
        <v/>
      </c>
      <c r="BA617" s="173">
        <f t="shared" si="312"/>
        <v>0.25</v>
      </c>
      <c r="BB617" s="174" t="str">
        <f t="shared" si="313"/>
        <v/>
      </c>
      <c r="BC617" s="186">
        <f t="shared" si="336"/>
        <v>0.25</v>
      </c>
      <c r="BD617" s="174" t="str">
        <f t="shared" si="314"/>
        <v/>
      </c>
      <c r="BE617" s="201" t="str">
        <f t="shared" si="315"/>
        <v/>
      </c>
      <c r="BF617" s="174" t="str">
        <f t="shared" si="316"/>
        <v/>
      </c>
      <c r="BG617" s="186" t="str">
        <f t="shared" si="317"/>
        <v/>
      </c>
      <c r="BH617" s="175" t="str">
        <f t="shared" si="318"/>
        <v/>
      </c>
      <c r="BI617" s="632"/>
    </row>
    <row r="618" spans="1:140" ht="37.5" x14ac:dyDescent="0.3">
      <c r="A618" s="221"/>
      <c r="B618" s="222"/>
      <c r="C618" s="214">
        <v>607</v>
      </c>
      <c r="D618" s="643" t="s">
        <v>3725</v>
      </c>
      <c r="E618" s="33" t="s">
        <v>3505</v>
      </c>
      <c r="F618" s="17"/>
      <c r="G618" s="134">
        <v>44265</v>
      </c>
      <c r="H618" s="135"/>
      <c r="I618" s="141"/>
      <c r="J618" s="25"/>
      <c r="K618" s="145"/>
      <c r="L618" s="28"/>
      <c r="M618" s="394">
        <v>44279</v>
      </c>
      <c r="N618" s="158">
        <f t="shared" si="319"/>
        <v>11</v>
      </c>
      <c r="O618" s="27"/>
      <c r="P618" s="27"/>
      <c r="Q618" s="27"/>
      <c r="R618" s="27" t="s">
        <v>0</v>
      </c>
      <c r="S618" s="27"/>
      <c r="T618" s="28"/>
      <c r="U618" s="29"/>
      <c r="V618" s="32">
        <v>0.25</v>
      </c>
      <c r="W618" s="318"/>
      <c r="X618" s="319"/>
      <c r="Y618" s="160">
        <f t="shared" si="305"/>
        <v>0.25</v>
      </c>
      <c r="Z618" s="159">
        <f t="shared" si="320"/>
        <v>2.5</v>
      </c>
      <c r="AA618" s="327"/>
      <c r="AB618" s="400">
        <f t="shared" si="329"/>
        <v>-30</v>
      </c>
      <c r="AC618" s="371"/>
      <c r="AD618" s="226" t="str">
        <f t="shared" si="306"/>
        <v/>
      </c>
      <c r="AE618" s="368">
        <f t="shared" si="321"/>
        <v>-27.5</v>
      </c>
      <c r="AF618" s="339"/>
      <c r="AG618" s="338"/>
      <c r="AH618" s="336"/>
      <c r="AI618" s="161">
        <f t="shared" si="322"/>
        <v>0</v>
      </c>
      <c r="AJ618" s="162">
        <f t="shared" si="307"/>
        <v>2.5</v>
      </c>
      <c r="AK618" s="163">
        <f t="shared" si="323"/>
        <v>2.5</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f t="shared" si="308"/>
        <v>11</v>
      </c>
      <c r="AX618" s="165" t="str">
        <f t="shared" si="309"/>
        <v/>
      </c>
      <c r="AY618" s="193">
        <f t="shared" si="310"/>
        <v>11</v>
      </c>
      <c r="AZ618" s="183" t="str">
        <f t="shared" si="311"/>
        <v/>
      </c>
      <c r="BA618" s="173">
        <f t="shared" si="312"/>
        <v>0.25</v>
      </c>
      <c r="BB618" s="174" t="str">
        <f t="shared" si="313"/>
        <v/>
      </c>
      <c r="BC618" s="186">
        <f t="shared" si="336"/>
        <v>0.25</v>
      </c>
      <c r="BD618" s="174" t="str">
        <f t="shared" si="314"/>
        <v/>
      </c>
      <c r="BE618" s="201" t="str">
        <f t="shared" si="315"/>
        <v/>
      </c>
      <c r="BF618" s="174" t="str">
        <f t="shared" si="316"/>
        <v/>
      </c>
      <c r="BG618" s="186" t="str">
        <f t="shared" si="317"/>
        <v/>
      </c>
      <c r="BH618" s="175" t="str">
        <f t="shared" si="318"/>
        <v/>
      </c>
      <c r="BI618" s="632"/>
    </row>
    <row r="619" spans="1:140" ht="37.5" x14ac:dyDescent="0.3">
      <c r="A619" s="221"/>
      <c r="B619" s="222"/>
      <c r="C619" s="214">
        <v>608</v>
      </c>
      <c r="D619" s="660" t="s">
        <v>3726</v>
      </c>
      <c r="E619" s="33" t="s">
        <v>3505</v>
      </c>
      <c r="F619" s="17"/>
      <c r="G619" s="134">
        <v>44265</v>
      </c>
      <c r="H619" s="135"/>
      <c r="I619" s="141"/>
      <c r="J619" s="25"/>
      <c r="K619" s="145"/>
      <c r="L619" s="28"/>
      <c r="M619" s="394">
        <v>44279</v>
      </c>
      <c r="N619" s="158">
        <f t="shared" si="319"/>
        <v>11</v>
      </c>
      <c r="O619" s="27"/>
      <c r="P619" s="27"/>
      <c r="Q619" s="27"/>
      <c r="R619" s="27" t="s">
        <v>0</v>
      </c>
      <c r="S619" s="27"/>
      <c r="T619" s="28"/>
      <c r="U619" s="29"/>
      <c r="V619" s="32">
        <v>0.25</v>
      </c>
      <c r="W619" s="318"/>
      <c r="X619" s="319"/>
      <c r="Y619" s="160">
        <f t="shared" si="305"/>
        <v>0.25</v>
      </c>
      <c r="Z619" s="159">
        <f t="shared" si="320"/>
        <v>2.5</v>
      </c>
      <c r="AA619" s="327"/>
      <c r="AB619" s="400">
        <f t="shared" si="329"/>
        <v>-30</v>
      </c>
      <c r="AC619" s="371"/>
      <c r="AD619" s="226" t="str">
        <f t="shared" si="306"/>
        <v/>
      </c>
      <c r="AE619" s="368">
        <f t="shared" si="321"/>
        <v>-27.5</v>
      </c>
      <c r="AF619" s="339"/>
      <c r="AG619" s="338"/>
      <c r="AH619" s="336"/>
      <c r="AI619" s="161">
        <f t="shared" si="322"/>
        <v>0</v>
      </c>
      <c r="AJ619" s="162">
        <f t="shared" si="307"/>
        <v>2.5</v>
      </c>
      <c r="AK619" s="163">
        <f t="shared" si="323"/>
        <v>2.5</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f t="shared" si="308"/>
        <v>11</v>
      </c>
      <c r="AX619" s="165" t="str">
        <f t="shared" si="309"/>
        <v/>
      </c>
      <c r="AY619" s="193">
        <f t="shared" si="310"/>
        <v>11</v>
      </c>
      <c r="AZ619" s="183" t="str">
        <f t="shared" si="311"/>
        <v/>
      </c>
      <c r="BA619" s="173">
        <f t="shared" si="312"/>
        <v>0.25</v>
      </c>
      <c r="BB619" s="174" t="str">
        <f t="shared" si="313"/>
        <v/>
      </c>
      <c r="BC619" s="186">
        <f t="shared" si="336"/>
        <v>0.25</v>
      </c>
      <c r="BD619" s="174" t="str">
        <f t="shared" si="314"/>
        <v/>
      </c>
      <c r="BE619" s="201" t="str">
        <f t="shared" si="315"/>
        <v/>
      </c>
      <c r="BF619" s="174" t="str">
        <f t="shared" si="316"/>
        <v/>
      </c>
      <c r="BG619" s="186" t="str">
        <f t="shared" si="317"/>
        <v/>
      </c>
      <c r="BH619" s="175" t="str">
        <f t="shared" si="318"/>
        <v/>
      </c>
      <c r="BI619" s="632"/>
    </row>
    <row r="620" spans="1:140" ht="21.75" customHeight="1" x14ac:dyDescent="0.3">
      <c r="A620" s="221"/>
      <c r="B620" s="222"/>
      <c r="C620" s="213">
        <v>609</v>
      </c>
      <c r="D620" s="643" t="s">
        <v>3727</v>
      </c>
      <c r="E620" s="33" t="s">
        <v>3505</v>
      </c>
      <c r="F620" s="17"/>
      <c r="G620" s="134">
        <v>44265</v>
      </c>
      <c r="H620" s="135"/>
      <c r="I620" s="141"/>
      <c r="J620" s="25"/>
      <c r="K620" s="145"/>
      <c r="L620" s="28"/>
      <c r="M620" s="394">
        <v>44279</v>
      </c>
      <c r="N620" s="158">
        <f t="shared" si="319"/>
        <v>11</v>
      </c>
      <c r="O620" s="27"/>
      <c r="P620" s="27"/>
      <c r="Q620" s="27"/>
      <c r="R620" s="27" t="s">
        <v>0</v>
      </c>
      <c r="S620" s="27"/>
      <c r="T620" s="28"/>
      <c r="U620" s="29"/>
      <c r="V620" s="32">
        <v>0.25</v>
      </c>
      <c r="W620" s="318"/>
      <c r="X620" s="319"/>
      <c r="Y620" s="160">
        <f t="shared" si="305"/>
        <v>0.25</v>
      </c>
      <c r="Z620" s="159">
        <f t="shared" si="320"/>
        <v>2.5</v>
      </c>
      <c r="AA620" s="327"/>
      <c r="AB620" s="400">
        <f t="shared" si="329"/>
        <v>-30</v>
      </c>
      <c r="AC620" s="371"/>
      <c r="AD620" s="226" t="str">
        <f t="shared" si="306"/>
        <v/>
      </c>
      <c r="AE620" s="368">
        <f t="shared" si="321"/>
        <v>-27.5</v>
      </c>
      <c r="AF620" s="339"/>
      <c r="AG620" s="338"/>
      <c r="AH620" s="336"/>
      <c r="AI620" s="161">
        <f t="shared" si="322"/>
        <v>0</v>
      </c>
      <c r="AJ620" s="162">
        <f t="shared" si="307"/>
        <v>2.5</v>
      </c>
      <c r="AK620" s="163">
        <f t="shared" si="323"/>
        <v>2.5</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f t="shared" si="308"/>
        <v>11</v>
      </c>
      <c r="AX620" s="165" t="str">
        <f t="shared" si="309"/>
        <v/>
      </c>
      <c r="AY620" s="193">
        <f t="shared" si="310"/>
        <v>11</v>
      </c>
      <c r="AZ620" s="183" t="str">
        <f t="shared" si="311"/>
        <v/>
      </c>
      <c r="BA620" s="173">
        <f t="shared" si="312"/>
        <v>0.25</v>
      </c>
      <c r="BB620" s="174" t="str">
        <f t="shared" si="313"/>
        <v/>
      </c>
      <c r="BC620" s="186">
        <f t="shared" si="336"/>
        <v>0.25</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643" t="s">
        <v>3728</v>
      </c>
      <c r="E621" s="33" t="s">
        <v>3505</v>
      </c>
      <c r="F621" s="17"/>
      <c r="G621" s="134">
        <v>44265</v>
      </c>
      <c r="H621" s="137"/>
      <c r="I621" s="143"/>
      <c r="J621" s="80"/>
      <c r="K621" s="147"/>
      <c r="L621" s="30"/>
      <c r="M621" s="394">
        <v>44279</v>
      </c>
      <c r="N621" s="158">
        <f t="shared" si="319"/>
        <v>11</v>
      </c>
      <c r="O621" s="27" t="s">
        <v>0</v>
      </c>
      <c r="P621" s="27"/>
      <c r="Q621" s="27"/>
      <c r="R621" s="27"/>
      <c r="S621" s="27"/>
      <c r="T621" s="28"/>
      <c r="U621" s="29"/>
      <c r="V621" s="32">
        <v>0.25</v>
      </c>
      <c r="W621" s="318">
        <v>0.25</v>
      </c>
      <c r="X621" s="319"/>
      <c r="Y621" s="160">
        <f t="shared" si="305"/>
        <v>0.5</v>
      </c>
      <c r="Z621" s="159">
        <f t="shared" si="320"/>
        <v>7.5</v>
      </c>
      <c r="AA621" s="327"/>
      <c r="AB621" s="400">
        <f t="shared" si="329"/>
        <v>-30</v>
      </c>
      <c r="AC621" s="371"/>
      <c r="AD621" s="226" t="str">
        <f t="shared" si="306"/>
        <v/>
      </c>
      <c r="AE621" s="368">
        <f t="shared" si="321"/>
        <v>-22.5</v>
      </c>
      <c r="AF621" s="339"/>
      <c r="AG621" s="338"/>
      <c r="AH621" s="336"/>
      <c r="AI621" s="161">
        <f t="shared" si="322"/>
        <v>0</v>
      </c>
      <c r="AJ621" s="162">
        <f t="shared" si="307"/>
        <v>7.5</v>
      </c>
      <c r="AK621" s="163">
        <f t="shared" si="323"/>
        <v>7.5</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f t="shared" si="308"/>
        <v>11</v>
      </c>
      <c r="AX621" s="165" t="str">
        <f t="shared" si="309"/>
        <v/>
      </c>
      <c r="AY621" s="193">
        <f t="shared" si="310"/>
        <v>11</v>
      </c>
      <c r="AZ621" s="183" t="str">
        <f t="shared" si="311"/>
        <v/>
      </c>
      <c r="BA621" s="173">
        <f t="shared" si="312"/>
        <v>0.25</v>
      </c>
      <c r="BB621" s="174" t="str">
        <f t="shared" si="313"/>
        <v/>
      </c>
      <c r="BC621" s="186">
        <f t="shared" si="336"/>
        <v>0.25</v>
      </c>
      <c r="BD621" s="174" t="str">
        <f t="shared" si="314"/>
        <v/>
      </c>
      <c r="BE621" s="201">
        <f t="shared" si="315"/>
        <v>0.25</v>
      </c>
      <c r="BF621" s="174" t="str">
        <f t="shared" si="316"/>
        <v/>
      </c>
      <c r="BG621" s="186">
        <f t="shared" si="317"/>
        <v>0.25</v>
      </c>
      <c r="BH621" s="175" t="str">
        <f t="shared" si="318"/>
        <v/>
      </c>
      <c r="BI621" s="632"/>
    </row>
    <row r="622" spans="1:140" ht="37.5" x14ac:dyDescent="0.3">
      <c r="A622" s="221"/>
      <c r="B622" s="222"/>
      <c r="C622" s="213">
        <v>611</v>
      </c>
      <c r="D622" s="643" t="s">
        <v>3729</v>
      </c>
      <c r="E622" s="33" t="s">
        <v>3505</v>
      </c>
      <c r="F622" s="17"/>
      <c r="G622" s="134">
        <v>44265</v>
      </c>
      <c r="H622" s="135"/>
      <c r="I622" s="141"/>
      <c r="J622" s="25"/>
      <c r="K622" s="145"/>
      <c r="L622" s="28"/>
      <c r="M622" s="394">
        <v>44279</v>
      </c>
      <c r="N622" s="158">
        <f t="shared" si="319"/>
        <v>11</v>
      </c>
      <c r="O622" s="27"/>
      <c r="P622" s="27"/>
      <c r="Q622" s="27"/>
      <c r="R622" s="27" t="s">
        <v>0</v>
      </c>
      <c r="S622" s="27"/>
      <c r="T622" s="28"/>
      <c r="U622" s="29"/>
      <c r="V622" s="32">
        <v>0.25</v>
      </c>
      <c r="W622" s="318"/>
      <c r="X622" s="319"/>
      <c r="Y622" s="160">
        <f t="shared" si="305"/>
        <v>0.25</v>
      </c>
      <c r="Z622" s="159">
        <f t="shared" si="320"/>
        <v>2.5</v>
      </c>
      <c r="AA622" s="327"/>
      <c r="AB622" s="400">
        <f t="shared" si="329"/>
        <v>-30</v>
      </c>
      <c r="AC622" s="371"/>
      <c r="AD622" s="226" t="str">
        <f t="shared" si="306"/>
        <v/>
      </c>
      <c r="AE622" s="368">
        <f t="shared" si="321"/>
        <v>-27.5</v>
      </c>
      <c r="AF622" s="339"/>
      <c r="AG622" s="338"/>
      <c r="AH622" s="336"/>
      <c r="AI622" s="161">
        <f t="shared" si="322"/>
        <v>0</v>
      </c>
      <c r="AJ622" s="162">
        <f t="shared" si="307"/>
        <v>2.5</v>
      </c>
      <c r="AK622" s="163">
        <f t="shared" si="323"/>
        <v>2.5</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f t="shared" si="308"/>
        <v>11</v>
      </c>
      <c r="AX622" s="165" t="str">
        <f t="shared" si="309"/>
        <v/>
      </c>
      <c r="AY622" s="193">
        <f t="shared" si="310"/>
        <v>11</v>
      </c>
      <c r="AZ622" s="183" t="str">
        <f t="shared" si="311"/>
        <v/>
      </c>
      <c r="BA622" s="173">
        <f t="shared" si="312"/>
        <v>0.25</v>
      </c>
      <c r="BB622" s="174" t="str">
        <f t="shared" si="313"/>
        <v/>
      </c>
      <c r="BC622" s="186">
        <f t="shared" si="336"/>
        <v>0.25</v>
      </c>
      <c r="BD622" s="174" t="str">
        <f t="shared" si="314"/>
        <v/>
      </c>
      <c r="BE622" s="201" t="str">
        <f t="shared" si="315"/>
        <v/>
      </c>
      <c r="BF622" s="174" t="str">
        <f t="shared" si="316"/>
        <v/>
      </c>
      <c r="BG622" s="186" t="str">
        <f t="shared" si="317"/>
        <v/>
      </c>
      <c r="BH622" s="175" t="str">
        <f t="shared" si="318"/>
        <v/>
      </c>
      <c r="BI622" s="632"/>
    </row>
    <row r="623" spans="1:140" ht="37.5" x14ac:dyDescent="0.3">
      <c r="A623" s="221"/>
      <c r="B623" s="222"/>
      <c r="C623" s="214">
        <v>612</v>
      </c>
      <c r="D623" s="643" t="s">
        <v>3730</v>
      </c>
      <c r="E623" s="33" t="s">
        <v>3505</v>
      </c>
      <c r="F623" s="17"/>
      <c r="G623" s="134">
        <v>44265</v>
      </c>
      <c r="H623" s="135"/>
      <c r="I623" s="141"/>
      <c r="J623" s="25"/>
      <c r="K623" s="145"/>
      <c r="L623" s="28"/>
      <c r="M623" s="394">
        <v>44279</v>
      </c>
      <c r="N623" s="158">
        <f t="shared" si="319"/>
        <v>11</v>
      </c>
      <c r="O623" s="27" t="s">
        <v>0</v>
      </c>
      <c r="P623" s="27"/>
      <c r="Q623" s="27"/>
      <c r="R623" s="27"/>
      <c r="S623" s="27"/>
      <c r="T623" s="28"/>
      <c r="U623" s="29"/>
      <c r="V623" s="32">
        <v>0.25</v>
      </c>
      <c r="W623" s="318">
        <v>0.25</v>
      </c>
      <c r="X623" s="319"/>
      <c r="Y623" s="160">
        <f t="shared" si="305"/>
        <v>0.5</v>
      </c>
      <c r="Z623" s="159">
        <f t="shared" si="320"/>
        <v>7.5</v>
      </c>
      <c r="AA623" s="327"/>
      <c r="AB623" s="400">
        <f t="shared" si="329"/>
        <v>-30</v>
      </c>
      <c r="AC623" s="371"/>
      <c r="AD623" s="226" t="str">
        <f t="shared" si="306"/>
        <v/>
      </c>
      <c r="AE623" s="368">
        <f t="shared" si="321"/>
        <v>-22.5</v>
      </c>
      <c r="AF623" s="339"/>
      <c r="AG623" s="338"/>
      <c r="AH623" s="336"/>
      <c r="AI623" s="161">
        <f t="shared" si="322"/>
        <v>0</v>
      </c>
      <c r="AJ623" s="162">
        <f t="shared" si="307"/>
        <v>7.5</v>
      </c>
      <c r="AK623" s="163">
        <f t="shared" si="323"/>
        <v>7.5</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f t="shared" si="308"/>
        <v>11</v>
      </c>
      <c r="AX623" s="165" t="str">
        <f t="shared" si="309"/>
        <v/>
      </c>
      <c r="AY623" s="193">
        <f t="shared" si="310"/>
        <v>11</v>
      </c>
      <c r="AZ623" s="183" t="str">
        <f t="shared" si="311"/>
        <v/>
      </c>
      <c r="BA623" s="173">
        <f t="shared" si="312"/>
        <v>0.25</v>
      </c>
      <c r="BB623" s="174" t="str">
        <f t="shared" si="313"/>
        <v/>
      </c>
      <c r="BC623" s="186">
        <f t="shared" si="336"/>
        <v>0.25</v>
      </c>
      <c r="BD623" s="174" t="str">
        <f t="shared" si="314"/>
        <v/>
      </c>
      <c r="BE623" s="201">
        <f t="shared" si="315"/>
        <v>0.25</v>
      </c>
      <c r="BF623" s="174" t="str">
        <f t="shared" si="316"/>
        <v/>
      </c>
      <c r="BG623" s="186">
        <f t="shared" si="317"/>
        <v>0.25</v>
      </c>
      <c r="BH623" s="175" t="str">
        <f t="shared" si="318"/>
        <v/>
      </c>
      <c r="BI623" s="632"/>
    </row>
    <row r="624" spans="1:140" ht="37.5" x14ac:dyDescent="0.3">
      <c r="A624" s="221"/>
      <c r="B624" s="222"/>
      <c r="C624" s="214">
        <v>613</v>
      </c>
      <c r="D624" s="643" t="s">
        <v>3731</v>
      </c>
      <c r="E624" s="33" t="s">
        <v>3505</v>
      </c>
      <c r="F624" s="17"/>
      <c r="G624" s="134">
        <v>44265</v>
      </c>
      <c r="H624" s="135"/>
      <c r="I624" s="141"/>
      <c r="J624" s="25"/>
      <c r="K624" s="145"/>
      <c r="L624" s="28"/>
      <c r="M624" s="394">
        <v>44279</v>
      </c>
      <c r="N624" s="158">
        <f t="shared" si="319"/>
        <v>11</v>
      </c>
      <c r="O624" s="27"/>
      <c r="P624" s="27"/>
      <c r="Q624" s="27"/>
      <c r="R624" s="27" t="s">
        <v>0</v>
      </c>
      <c r="S624" s="27"/>
      <c r="T624" s="28"/>
      <c r="U624" s="29"/>
      <c r="V624" s="32">
        <v>0.25</v>
      </c>
      <c r="W624" s="318"/>
      <c r="X624" s="319"/>
      <c r="Y624" s="160">
        <f t="shared" si="305"/>
        <v>0.25</v>
      </c>
      <c r="Z624" s="159">
        <f t="shared" si="320"/>
        <v>2.5</v>
      </c>
      <c r="AA624" s="327"/>
      <c r="AB624" s="400">
        <f t="shared" si="329"/>
        <v>-30</v>
      </c>
      <c r="AC624" s="371"/>
      <c r="AD624" s="226" t="str">
        <f t="shared" si="306"/>
        <v/>
      </c>
      <c r="AE624" s="368">
        <f t="shared" si="321"/>
        <v>-27.5</v>
      </c>
      <c r="AF624" s="339"/>
      <c r="AG624" s="338"/>
      <c r="AH624" s="336"/>
      <c r="AI624" s="161">
        <f t="shared" si="322"/>
        <v>0</v>
      </c>
      <c r="AJ624" s="162">
        <f t="shared" si="307"/>
        <v>2.5</v>
      </c>
      <c r="AK624" s="163">
        <f t="shared" si="323"/>
        <v>2.5</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f t="shared" si="308"/>
        <v>11</v>
      </c>
      <c r="AX624" s="165" t="str">
        <f t="shared" si="309"/>
        <v/>
      </c>
      <c r="AY624" s="193">
        <f t="shared" si="310"/>
        <v>11</v>
      </c>
      <c r="AZ624" s="183" t="str">
        <f t="shared" si="311"/>
        <v/>
      </c>
      <c r="BA624" s="173">
        <f t="shared" si="312"/>
        <v>0.25</v>
      </c>
      <c r="BB624" s="174" t="str">
        <f t="shared" si="313"/>
        <v/>
      </c>
      <c r="BC624" s="186">
        <f t="shared" si="336"/>
        <v>0.25</v>
      </c>
      <c r="BD624" s="174" t="str">
        <f t="shared" si="314"/>
        <v/>
      </c>
      <c r="BE624" s="201" t="str">
        <f t="shared" si="315"/>
        <v/>
      </c>
      <c r="BF624" s="174" t="str">
        <f t="shared" si="316"/>
        <v/>
      </c>
      <c r="BG624" s="186" t="str">
        <f t="shared" si="317"/>
        <v/>
      </c>
      <c r="BH624" s="175" t="str">
        <f t="shared" si="318"/>
        <v/>
      </c>
      <c r="BI624" s="632"/>
    </row>
    <row r="625" spans="1:61" ht="22.5" customHeight="1" x14ac:dyDescent="0.3">
      <c r="A625" s="221"/>
      <c r="B625" s="222"/>
      <c r="C625" s="213">
        <v>614</v>
      </c>
      <c r="D625" s="660" t="s">
        <v>3732</v>
      </c>
      <c r="E625" s="33" t="s">
        <v>3505</v>
      </c>
      <c r="F625" s="17"/>
      <c r="G625" s="134">
        <v>44265</v>
      </c>
      <c r="H625" s="135"/>
      <c r="I625" s="141"/>
      <c r="J625" s="25"/>
      <c r="K625" s="145"/>
      <c r="L625" s="28"/>
      <c r="M625" s="394">
        <v>44279</v>
      </c>
      <c r="N625" s="158">
        <f t="shared" si="319"/>
        <v>11</v>
      </c>
      <c r="O625" s="27" t="s">
        <v>0</v>
      </c>
      <c r="P625" s="27"/>
      <c r="Q625" s="27"/>
      <c r="R625" s="27"/>
      <c r="S625" s="27"/>
      <c r="T625" s="28"/>
      <c r="U625" s="29"/>
      <c r="V625" s="32">
        <v>0.25</v>
      </c>
      <c r="W625" s="318">
        <v>0.25</v>
      </c>
      <c r="X625" s="319"/>
      <c r="Y625" s="160">
        <f t="shared" si="305"/>
        <v>0.5</v>
      </c>
      <c r="Z625" s="159">
        <f t="shared" si="320"/>
        <v>7.5</v>
      </c>
      <c r="AA625" s="327"/>
      <c r="AB625" s="400">
        <f t="shared" si="329"/>
        <v>-30</v>
      </c>
      <c r="AC625" s="371"/>
      <c r="AD625" s="226" t="str">
        <f t="shared" si="306"/>
        <v/>
      </c>
      <c r="AE625" s="368">
        <f t="shared" si="321"/>
        <v>-22.5</v>
      </c>
      <c r="AF625" s="339"/>
      <c r="AG625" s="338"/>
      <c r="AH625" s="336"/>
      <c r="AI625" s="161">
        <f t="shared" si="322"/>
        <v>0</v>
      </c>
      <c r="AJ625" s="162">
        <f t="shared" si="307"/>
        <v>7.5</v>
      </c>
      <c r="AK625" s="163">
        <f t="shared" si="323"/>
        <v>7.5</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f t="shared" si="308"/>
        <v>11</v>
      </c>
      <c r="AX625" s="165" t="str">
        <f t="shared" si="309"/>
        <v/>
      </c>
      <c r="AY625" s="193">
        <f t="shared" si="310"/>
        <v>11</v>
      </c>
      <c r="AZ625" s="183" t="str">
        <f t="shared" si="311"/>
        <v/>
      </c>
      <c r="BA625" s="173">
        <f t="shared" si="312"/>
        <v>0.25</v>
      </c>
      <c r="BB625" s="174" t="str">
        <f t="shared" si="313"/>
        <v/>
      </c>
      <c r="BC625" s="186">
        <f t="shared" si="336"/>
        <v>0.25</v>
      </c>
      <c r="BD625" s="174" t="str">
        <f t="shared" si="314"/>
        <v/>
      </c>
      <c r="BE625" s="201">
        <f t="shared" si="315"/>
        <v>0.25</v>
      </c>
      <c r="BF625" s="174" t="str">
        <f t="shared" si="316"/>
        <v/>
      </c>
      <c r="BG625" s="186">
        <f t="shared" si="317"/>
        <v>0.25</v>
      </c>
      <c r="BH625" s="175" t="str">
        <f t="shared" si="318"/>
        <v/>
      </c>
      <c r="BI625" s="632"/>
    </row>
    <row r="626" spans="1:61" ht="37.5" x14ac:dyDescent="0.3">
      <c r="A626" s="221"/>
      <c r="B626" s="222"/>
      <c r="C626" s="214">
        <v>615</v>
      </c>
      <c r="D626" s="643" t="s">
        <v>3733</v>
      </c>
      <c r="E626" s="33" t="s">
        <v>3505</v>
      </c>
      <c r="F626" s="17"/>
      <c r="G626" s="134">
        <v>44265</v>
      </c>
      <c r="H626" s="135"/>
      <c r="I626" s="141"/>
      <c r="J626" s="25"/>
      <c r="K626" s="145"/>
      <c r="L626" s="28"/>
      <c r="M626" s="394">
        <v>44279</v>
      </c>
      <c r="N626" s="158">
        <f t="shared" si="319"/>
        <v>11</v>
      </c>
      <c r="O626" s="27"/>
      <c r="P626" s="27"/>
      <c r="Q626" s="27"/>
      <c r="R626" s="27" t="s">
        <v>0</v>
      </c>
      <c r="S626" s="27"/>
      <c r="T626" s="28"/>
      <c r="U626" s="29"/>
      <c r="V626" s="32">
        <v>0.25</v>
      </c>
      <c r="W626" s="318"/>
      <c r="X626" s="319"/>
      <c r="Y626" s="160">
        <f t="shared" si="305"/>
        <v>0.25</v>
      </c>
      <c r="Z626" s="159">
        <f t="shared" si="320"/>
        <v>2.5</v>
      </c>
      <c r="AA626" s="327"/>
      <c r="AB626" s="400">
        <f t="shared" si="329"/>
        <v>-30</v>
      </c>
      <c r="AC626" s="371"/>
      <c r="AD626" s="226" t="str">
        <f t="shared" si="306"/>
        <v/>
      </c>
      <c r="AE626" s="368">
        <f t="shared" si="321"/>
        <v>-27.5</v>
      </c>
      <c r="AF626" s="339"/>
      <c r="AG626" s="338"/>
      <c r="AH626" s="336"/>
      <c r="AI626" s="161">
        <f t="shared" si="322"/>
        <v>0</v>
      </c>
      <c r="AJ626" s="162">
        <f t="shared" si="307"/>
        <v>2.5</v>
      </c>
      <c r="AK626" s="163">
        <f t="shared" si="323"/>
        <v>2.5</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f t="shared" si="308"/>
        <v>11</v>
      </c>
      <c r="AX626" s="165" t="str">
        <f t="shared" si="309"/>
        <v/>
      </c>
      <c r="AY626" s="193">
        <f t="shared" si="310"/>
        <v>11</v>
      </c>
      <c r="AZ626" s="183" t="str">
        <f t="shared" si="311"/>
        <v/>
      </c>
      <c r="BA626" s="173">
        <f t="shared" si="312"/>
        <v>0.25</v>
      </c>
      <c r="BB626" s="174" t="str">
        <f t="shared" si="313"/>
        <v/>
      </c>
      <c r="BC626" s="186">
        <f t="shared" si="336"/>
        <v>0.25</v>
      </c>
      <c r="BD626" s="174" t="str">
        <f t="shared" si="314"/>
        <v/>
      </c>
      <c r="BE626" s="201" t="str">
        <f t="shared" si="315"/>
        <v/>
      </c>
      <c r="BF626" s="174" t="str">
        <f t="shared" si="316"/>
        <v/>
      </c>
      <c r="BG626" s="186" t="str">
        <f t="shared" si="317"/>
        <v/>
      </c>
      <c r="BH626" s="175" t="str">
        <f t="shared" si="318"/>
        <v/>
      </c>
      <c r="BI626" s="632"/>
    </row>
    <row r="627" spans="1:61" ht="37.5" x14ac:dyDescent="0.3">
      <c r="A627" s="221"/>
      <c r="B627" s="222"/>
      <c r="C627" s="213">
        <v>616</v>
      </c>
      <c r="D627" s="646" t="s">
        <v>3734</v>
      </c>
      <c r="E627" s="18" t="s">
        <v>3541</v>
      </c>
      <c r="F627" s="17"/>
      <c r="G627" s="134">
        <v>44265</v>
      </c>
      <c r="H627" s="135">
        <v>44279</v>
      </c>
      <c r="I627" s="141" t="s">
        <v>0</v>
      </c>
      <c r="J627" s="25"/>
      <c r="K627" s="145"/>
      <c r="L627" s="28"/>
      <c r="M627" s="395">
        <v>44279</v>
      </c>
      <c r="N627" s="158">
        <f t="shared" si="319"/>
        <v>11</v>
      </c>
      <c r="O627" s="27"/>
      <c r="P627" s="27"/>
      <c r="Q627" s="27"/>
      <c r="R627" s="27" t="s">
        <v>0</v>
      </c>
      <c r="S627" s="27"/>
      <c r="T627" s="28"/>
      <c r="U627" s="29"/>
      <c r="V627" s="32">
        <v>0.25</v>
      </c>
      <c r="W627" s="318"/>
      <c r="X627" s="319"/>
      <c r="Y627" s="160">
        <f t="shared" si="305"/>
        <v>0.25</v>
      </c>
      <c r="Z627" s="159">
        <f t="shared" si="320"/>
        <v>2.5</v>
      </c>
      <c r="AA627" s="327"/>
      <c r="AB627" s="400">
        <f t="shared" si="329"/>
        <v>-30</v>
      </c>
      <c r="AC627" s="371"/>
      <c r="AD627" s="226" t="str">
        <f t="shared" si="306"/>
        <v/>
      </c>
      <c r="AE627" s="368">
        <f t="shared" si="321"/>
        <v>-27.5</v>
      </c>
      <c r="AF627" s="339"/>
      <c r="AG627" s="338"/>
      <c r="AH627" s="336"/>
      <c r="AI627" s="161">
        <f t="shared" si="322"/>
        <v>0</v>
      </c>
      <c r="AJ627" s="162">
        <f t="shared" si="307"/>
        <v>2.5</v>
      </c>
      <c r="AK627" s="163">
        <f t="shared" si="323"/>
        <v>2.5</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f t="shared" si="308"/>
        <v>11</v>
      </c>
      <c r="AX627" s="165" t="str">
        <f t="shared" si="309"/>
        <v/>
      </c>
      <c r="AY627" s="193">
        <f t="shared" si="310"/>
        <v>11</v>
      </c>
      <c r="AZ627" s="183" t="str">
        <f t="shared" si="311"/>
        <v/>
      </c>
      <c r="BA627" s="173">
        <f t="shared" si="312"/>
        <v>0.25</v>
      </c>
      <c r="BB627" s="174" t="str">
        <f t="shared" si="313"/>
        <v/>
      </c>
      <c r="BC627" s="186">
        <f t="shared" si="336"/>
        <v>0.25</v>
      </c>
      <c r="BD627" s="174" t="str">
        <f t="shared" si="314"/>
        <v/>
      </c>
      <c r="BE627" s="201" t="str">
        <f t="shared" si="315"/>
        <v/>
      </c>
      <c r="BF627" s="174" t="str">
        <f t="shared" si="316"/>
        <v/>
      </c>
      <c r="BG627" s="186" t="str">
        <f t="shared" si="317"/>
        <v/>
      </c>
      <c r="BH627" s="175" t="str">
        <f t="shared" si="318"/>
        <v/>
      </c>
      <c r="BI627" s="632"/>
    </row>
    <row r="628" spans="1:61" ht="37.5" x14ac:dyDescent="0.3">
      <c r="A628" s="221"/>
      <c r="B628" s="222"/>
      <c r="C628" s="214">
        <v>617</v>
      </c>
      <c r="D628" s="646" t="s">
        <v>3721</v>
      </c>
      <c r="E628" s="18" t="s">
        <v>3541</v>
      </c>
      <c r="F628" s="17"/>
      <c r="G628" s="134">
        <v>44265</v>
      </c>
      <c r="H628" s="135">
        <v>44279</v>
      </c>
      <c r="I628" s="141" t="s">
        <v>0</v>
      </c>
      <c r="J628" s="25"/>
      <c r="K628" s="145"/>
      <c r="L628" s="28"/>
      <c r="M628" s="395">
        <v>44279</v>
      </c>
      <c r="N628" s="158">
        <f t="shared" si="319"/>
        <v>11</v>
      </c>
      <c r="O628" s="27"/>
      <c r="P628" s="27"/>
      <c r="Q628" s="27"/>
      <c r="R628" s="27" t="s">
        <v>0</v>
      </c>
      <c r="S628" s="27"/>
      <c r="T628" s="28"/>
      <c r="U628" s="29"/>
      <c r="V628" s="32">
        <v>0.25</v>
      </c>
      <c r="W628" s="318"/>
      <c r="X628" s="319"/>
      <c r="Y628" s="160">
        <f t="shared" si="305"/>
        <v>0.25</v>
      </c>
      <c r="Z628" s="159">
        <f t="shared" si="320"/>
        <v>2.5</v>
      </c>
      <c r="AA628" s="327"/>
      <c r="AB628" s="400">
        <f t="shared" si="329"/>
        <v>-30</v>
      </c>
      <c r="AC628" s="371"/>
      <c r="AD628" s="226" t="str">
        <f t="shared" si="306"/>
        <v/>
      </c>
      <c r="AE628" s="368">
        <f t="shared" si="321"/>
        <v>-27.5</v>
      </c>
      <c r="AF628" s="339"/>
      <c r="AG628" s="338"/>
      <c r="AH628" s="336"/>
      <c r="AI628" s="161">
        <f t="shared" si="322"/>
        <v>0</v>
      </c>
      <c r="AJ628" s="162">
        <f t="shared" si="307"/>
        <v>2.5</v>
      </c>
      <c r="AK628" s="163">
        <f t="shared" si="323"/>
        <v>2.5</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f t="shared" si="308"/>
        <v>11</v>
      </c>
      <c r="AX628" s="165" t="str">
        <f t="shared" si="309"/>
        <v/>
      </c>
      <c r="AY628" s="193">
        <f t="shared" si="310"/>
        <v>11</v>
      </c>
      <c r="AZ628" s="183" t="str">
        <f t="shared" si="311"/>
        <v/>
      </c>
      <c r="BA628" s="173">
        <f t="shared" si="312"/>
        <v>0.25</v>
      </c>
      <c r="BB628" s="174" t="str">
        <f t="shared" si="313"/>
        <v/>
      </c>
      <c r="BC628" s="186">
        <f t="shared" si="336"/>
        <v>0.25</v>
      </c>
      <c r="BD628" s="174" t="str">
        <f t="shared" si="314"/>
        <v/>
      </c>
      <c r="BE628" s="201" t="str">
        <f t="shared" si="315"/>
        <v/>
      </c>
      <c r="BF628" s="174" t="str">
        <f t="shared" si="316"/>
        <v/>
      </c>
      <c r="BG628" s="186" t="str">
        <f t="shared" si="317"/>
        <v/>
      </c>
      <c r="BH628" s="175" t="str">
        <f t="shared" si="318"/>
        <v/>
      </c>
      <c r="BI628" s="632"/>
    </row>
    <row r="629" spans="1:61" ht="37.5" x14ac:dyDescent="0.3">
      <c r="A629" s="221"/>
      <c r="B629" s="222"/>
      <c r="C629" s="214">
        <v>618</v>
      </c>
      <c r="D629" s="646" t="s">
        <v>3722</v>
      </c>
      <c r="E629" s="18" t="s">
        <v>3541</v>
      </c>
      <c r="F629" s="17"/>
      <c r="G629" s="134">
        <v>44265</v>
      </c>
      <c r="H629" s="135">
        <v>44279</v>
      </c>
      <c r="I629" s="141" t="s">
        <v>0</v>
      </c>
      <c r="J629" s="25"/>
      <c r="K629" s="145"/>
      <c r="L629" s="28"/>
      <c r="M629" s="395">
        <v>44279</v>
      </c>
      <c r="N629" s="158">
        <f t="shared" si="319"/>
        <v>11</v>
      </c>
      <c r="O629" s="27"/>
      <c r="P629" s="27"/>
      <c r="Q629" s="27"/>
      <c r="R629" s="27" t="s">
        <v>0</v>
      </c>
      <c r="S629" s="27"/>
      <c r="T629" s="28"/>
      <c r="U629" s="29"/>
      <c r="V629" s="32">
        <v>0.25</v>
      </c>
      <c r="W629" s="318"/>
      <c r="X629" s="319"/>
      <c r="Y629" s="160">
        <f t="shared" si="305"/>
        <v>0.25</v>
      </c>
      <c r="Z629" s="159">
        <f t="shared" si="320"/>
        <v>2.5</v>
      </c>
      <c r="AA629" s="327"/>
      <c r="AB629" s="400">
        <f t="shared" si="329"/>
        <v>-30</v>
      </c>
      <c r="AC629" s="371"/>
      <c r="AD629" s="226" t="str">
        <f t="shared" si="306"/>
        <v/>
      </c>
      <c r="AE629" s="368">
        <f t="shared" si="321"/>
        <v>-27.5</v>
      </c>
      <c r="AF629" s="339"/>
      <c r="AG629" s="338"/>
      <c r="AH629" s="336"/>
      <c r="AI629" s="161">
        <f t="shared" si="322"/>
        <v>0</v>
      </c>
      <c r="AJ629" s="162">
        <f t="shared" si="307"/>
        <v>2.5</v>
      </c>
      <c r="AK629" s="163">
        <f t="shared" si="323"/>
        <v>2.5</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f t="shared" si="308"/>
        <v>11</v>
      </c>
      <c r="AX629" s="165" t="str">
        <f t="shared" si="309"/>
        <v/>
      </c>
      <c r="AY629" s="193">
        <f t="shared" si="310"/>
        <v>11</v>
      </c>
      <c r="AZ629" s="183" t="str">
        <f t="shared" si="311"/>
        <v/>
      </c>
      <c r="BA629" s="173">
        <f t="shared" si="312"/>
        <v>0.25</v>
      </c>
      <c r="BB629" s="174" t="str">
        <f t="shared" si="313"/>
        <v/>
      </c>
      <c r="BC629" s="186">
        <f t="shared" si="336"/>
        <v>0.25</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647" t="s">
        <v>3723</v>
      </c>
      <c r="E630" s="18" t="s">
        <v>3541</v>
      </c>
      <c r="F630" s="17"/>
      <c r="G630" s="134">
        <v>44265</v>
      </c>
      <c r="H630" s="135">
        <v>44279</v>
      </c>
      <c r="I630" s="141" t="s">
        <v>0</v>
      </c>
      <c r="J630" s="25"/>
      <c r="K630" s="145"/>
      <c r="L630" s="28"/>
      <c r="M630" s="395">
        <v>44279</v>
      </c>
      <c r="N630" s="158">
        <f t="shared" si="319"/>
        <v>11</v>
      </c>
      <c r="O630" s="27"/>
      <c r="P630" s="27"/>
      <c r="Q630" s="27"/>
      <c r="R630" s="27" t="s">
        <v>0</v>
      </c>
      <c r="S630" s="27"/>
      <c r="T630" s="28"/>
      <c r="U630" s="29"/>
      <c r="V630" s="32">
        <v>0.25</v>
      </c>
      <c r="W630" s="318"/>
      <c r="X630" s="319"/>
      <c r="Y630" s="160">
        <f t="shared" si="305"/>
        <v>0.25</v>
      </c>
      <c r="Z630" s="159">
        <f t="shared" si="320"/>
        <v>2.5</v>
      </c>
      <c r="AA630" s="327"/>
      <c r="AB630" s="400">
        <f t="shared" si="329"/>
        <v>-30</v>
      </c>
      <c r="AC630" s="371"/>
      <c r="AD630" s="226" t="str">
        <f t="shared" si="306"/>
        <v/>
      </c>
      <c r="AE630" s="368">
        <f t="shared" si="321"/>
        <v>-27.5</v>
      </c>
      <c r="AF630" s="339"/>
      <c r="AG630" s="338"/>
      <c r="AH630" s="336"/>
      <c r="AI630" s="161">
        <f t="shared" si="322"/>
        <v>0</v>
      </c>
      <c r="AJ630" s="162">
        <f t="shared" si="307"/>
        <v>2.5</v>
      </c>
      <c r="AK630" s="163">
        <f t="shared" si="323"/>
        <v>2.5</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f t="shared" si="308"/>
        <v>11</v>
      </c>
      <c r="AX630" s="165" t="str">
        <f t="shared" si="309"/>
        <v/>
      </c>
      <c r="AY630" s="193">
        <f t="shared" si="310"/>
        <v>11</v>
      </c>
      <c r="AZ630" s="183" t="str">
        <f t="shared" si="311"/>
        <v/>
      </c>
      <c r="BA630" s="173">
        <f t="shared" si="312"/>
        <v>0.25</v>
      </c>
      <c r="BB630" s="174" t="str">
        <f t="shared" si="313"/>
        <v/>
      </c>
      <c r="BC630" s="186">
        <f t="shared" si="336"/>
        <v>0.25</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647" t="s">
        <v>3724</v>
      </c>
      <c r="E631" s="18" t="s">
        <v>3541</v>
      </c>
      <c r="F631" s="17"/>
      <c r="G631" s="134">
        <v>44265</v>
      </c>
      <c r="H631" s="135">
        <v>44279</v>
      </c>
      <c r="I631" s="141" t="s">
        <v>0</v>
      </c>
      <c r="J631" s="25"/>
      <c r="K631" s="145"/>
      <c r="L631" s="28"/>
      <c r="M631" s="395">
        <v>44279</v>
      </c>
      <c r="N631" s="158">
        <f t="shared" si="319"/>
        <v>11</v>
      </c>
      <c r="O631" s="27"/>
      <c r="P631" s="27"/>
      <c r="Q631" s="27"/>
      <c r="R631" s="27" t="s">
        <v>0</v>
      </c>
      <c r="S631" s="27"/>
      <c r="T631" s="28"/>
      <c r="U631" s="29"/>
      <c r="V631" s="32">
        <v>0.25</v>
      </c>
      <c r="W631" s="318"/>
      <c r="X631" s="319"/>
      <c r="Y631" s="160">
        <f t="shared" si="305"/>
        <v>0.25</v>
      </c>
      <c r="Z631" s="159">
        <f t="shared" si="320"/>
        <v>2.5</v>
      </c>
      <c r="AA631" s="327"/>
      <c r="AB631" s="400">
        <f t="shared" si="329"/>
        <v>-30</v>
      </c>
      <c r="AC631" s="371"/>
      <c r="AD631" s="226" t="str">
        <f t="shared" si="306"/>
        <v/>
      </c>
      <c r="AE631" s="368">
        <f t="shared" si="321"/>
        <v>-27.5</v>
      </c>
      <c r="AF631" s="339"/>
      <c r="AG631" s="338"/>
      <c r="AH631" s="336"/>
      <c r="AI631" s="161">
        <f t="shared" si="322"/>
        <v>0</v>
      </c>
      <c r="AJ631" s="162">
        <f t="shared" si="307"/>
        <v>2.5</v>
      </c>
      <c r="AK631" s="163">
        <f t="shared" si="323"/>
        <v>2.5</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f t="shared" si="308"/>
        <v>11</v>
      </c>
      <c r="AX631" s="165" t="str">
        <f t="shared" si="309"/>
        <v/>
      </c>
      <c r="AY631" s="193">
        <f t="shared" si="310"/>
        <v>11</v>
      </c>
      <c r="AZ631" s="183" t="str">
        <f t="shared" si="311"/>
        <v/>
      </c>
      <c r="BA631" s="173">
        <f t="shared" si="312"/>
        <v>0.25</v>
      </c>
      <c r="BB631" s="174" t="str">
        <f t="shared" si="313"/>
        <v/>
      </c>
      <c r="BC631" s="186">
        <f t="shared" si="336"/>
        <v>0.25</v>
      </c>
      <c r="BD631" s="174" t="str">
        <f t="shared" si="314"/>
        <v/>
      </c>
      <c r="BE631" s="201" t="str">
        <f t="shared" si="315"/>
        <v/>
      </c>
      <c r="BF631" s="174" t="str">
        <f t="shared" si="316"/>
        <v/>
      </c>
      <c r="BG631" s="186" t="str">
        <f t="shared" si="317"/>
        <v/>
      </c>
      <c r="BH631" s="175" t="str">
        <f t="shared" si="318"/>
        <v/>
      </c>
      <c r="BI631" s="632"/>
    </row>
    <row r="632" spans="1:61" ht="37.5" x14ac:dyDescent="0.3">
      <c r="A632" s="221"/>
      <c r="B632" s="222"/>
      <c r="C632" s="213">
        <v>621</v>
      </c>
      <c r="D632" s="647" t="s">
        <v>3725</v>
      </c>
      <c r="E632" s="18" t="s">
        <v>3541</v>
      </c>
      <c r="F632" s="17"/>
      <c r="G632" s="134">
        <v>44265</v>
      </c>
      <c r="H632" s="135">
        <v>44279</v>
      </c>
      <c r="I632" s="141" t="s">
        <v>0</v>
      </c>
      <c r="J632" s="25"/>
      <c r="K632" s="145"/>
      <c r="L632" s="28"/>
      <c r="M632" s="395">
        <v>44279</v>
      </c>
      <c r="N632" s="158">
        <f t="shared" si="319"/>
        <v>11</v>
      </c>
      <c r="O632" s="27"/>
      <c r="P632" s="27"/>
      <c r="Q632" s="27"/>
      <c r="R632" s="27" t="s">
        <v>0</v>
      </c>
      <c r="S632" s="27"/>
      <c r="T632" s="28"/>
      <c r="U632" s="29"/>
      <c r="V632" s="32">
        <v>0.25</v>
      </c>
      <c r="W632" s="318"/>
      <c r="X632" s="319"/>
      <c r="Y632" s="160">
        <f t="shared" si="305"/>
        <v>0.25</v>
      </c>
      <c r="Z632" s="159">
        <f t="shared" si="320"/>
        <v>2.5</v>
      </c>
      <c r="AA632" s="327"/>
      <c r="AB632" s="400">
        <f t="shared" si="329"/>
        <v>-30</v>
      </c>
      <c r="AC632" s="371"/>
      <c r="AD632" s="226" t="str">
        <f t="shared" si="306"/>
        <v/>
      </c>
      <c r="AE632" s="368">
        <f t="shared" si="321"/>
        <v>-27.5</v>
      </c>
      <c r="AF632" s="339"/>
      <c r="AG632" s="338"/>
      <c r="AH632" s="336"/>
      <c r="AI632" s="161">
        <f t="shared" si="322"/>
        <v>0</v>
      </c>
      <c r="AJ632" s="162">
        <f t="shared" si="307"/>
        <v>2.5</v>
      </c>
      <c r="AK632" s="163">
        <f t="shared" si="323"/>
        <v>2.5</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f t="shared" si="308"/>
        <v>11</v>
      </c>
      <c r="AX632" s="165" t="str">
        <f t="shared" si="309"/>
        <v/>
      </c>
      <c r="AY632" s="193">
        <f t="shared" si="310"/>
        <v>11</v>
      </c>
      <c r="AZ632" s="183" t="str">
        <f t="shared" si="311"/>
        <v/>
      </c>
      <c r="BA632" s="173">
        <f t="shared" si="312"/>
        <v>0.25</v>
      </c>
      <c r="BB632" s="174" t="str">
        <f t="shared" si="313"/>
        <v/>
      </c>
      <c r="BC632" s="186">
        <f t="shared" si="336"/>
        <v>0.25</v>
      </c>
      <c r="BD632" s="174" t="str">
        <f t="shared" si="314"/>
        <v/>
      </c>
      <c r="BE632" s="201" t="str">
        <f t="shared" si="315"/>
        <v/>
      </c>
      <c r="BF632" s="174" t="str">
        <f t="shared" si="316"/>
        <v/>
      </c>
      <c r="BG632" s="186" t="str">
        <f t="shared" si="317"/>
        <v/>
      </c>
      <c r="BH632" s="175" t="str">
        <f t="shared" si="318"/>
        <v/>
      </c>
      <c r="BI632" s="632"/>
    </row>
    <row r="633" spans="1:61" ht="37.5" x14ac:dyDescent="0.3">
      <c r="A633" s="221"/>
      <c r="B633" s="222"/>
      <c r="C633" s="214">
        <v>622</v>
      </c>
      <c r="D633" s="661" t="s">
        <v>3726</v>
      </c>
      <c r="E633" s="18" t="s">
        <v>3541</v>
      </c>
      <c r="F633" s="17"/>
      <c r="G633" s="134">
        <v>44265</v>
      </c>
      <c r="H633" s="135">
        <v>44279</v>
      </c>
      <c r="I633" s="141" t="s">
        <v>0</v>
      </c>
      <c r="J633" s="25"/>
      <c r="K633" s="145"/>
      <c r="L633" s="28"/>
      <c r="M633" s="395">
        <v>44279</v>
      </c>
      <c r="N633" s="158">
        <f t="shared" si="319"/>
        <v>11</v>
      </c>
      <c r="O633" s="27"/>
      <c r="P633" s="27"/>
      <c r="Q633" s="27"/>
      <c r="R633" s="27" t="s">
        <v>0</v>
      </c>
      <c r="S633" s="27"/>
      <c r="T633" s="28"/>
      <c r="U633" s="29"/>
      <c r="V633" s="32">
        <v>0.25</v>
      </c>
      <c r="W633" s="318"/>
      <c r="X633" s="319"/>
      <c r="Y633" s="160">
        <f t="shared" si="305"/>
        <v>0.25</v>
      </c>
      <c r="Z633" s="159">
        <f t="shared" si="320"/>
        <v>2.5</v>
      </c>
      <c r="AA633" s="327"/>
      <c r="AB633" s="400">
        <f t="shared" si="329"/>
        <v>-30</v>
      </c>
      <c r="AC633" s="371"/>
      <c r="AD633" s="226" t="str">
        <f t="shared" si="306"/>
        <v/>
      </c>
      <c r="AE633" s="368">
        <f t="shared" si="321"/>
        <v>-27.5</v>
      </c>
      <c r="AF633" s="339"/>
      <c r="AG633" s="338"/>
      <c r="AH633" s="336"/>
      <c r="AI633" s="161">
        <f t="shared" si="322"/>
        <v>0</v>
      </c>
      <c r="AJ633" s="162">
        <f t="shared" si="307"/>
        <v>2.5</v>
      </c>
      <c r="AK633" s="163">
        <f t="shared" si="323"/>
        <v>2.5</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f t="shared" si="308"/>
        <v>11</v>
      </c>
      <c r="AX633" s="165" t="str">
        <f t="shared" si="309"/>
        <v/>
      </c>
      <c r="AY633" s="193">
        <f t="shared" si="310"/>
        <v>11</v>
      </c>
      <c r="AZ633" s="183" t="str">
        <f t="shared" si="311"/>
        <v/>
      </c>
      <c r="BA633" s="173">
        <f t="shared" si="312"/>
        <v>0.25</v>
      </c>
      <c r="BB633" s="174" t="str">
        <f t="shared" si="313"/>
        <v/>
      </c>
      <c r="BC633" s="186">
        <f t="shared" si="336"/>
        <v>0.25</v>
      </c>
      <c r="BD633" s="174" t="str">
        <f t="shared" si="314"/>
        <v/>
      </c>
      <c r="BE633" s="201" t="str">
        <f t="shared" si="315"/>
        <v/>
      </c>
      <c r="BF633" s="174" t="str">
        <f t="shared" si="316"/>
        <v/>
      </c>
      <c r="BG633" s="186" t="str">
        <f t="shared" si="317"/>
        <v/>
      </c>
      <c r="BH633" s="175" t="str">
        <f t="shared" si="318"/>
        <v/>
      </c>
      <c r="BI633" s="632"/>
    </row>
    <row r="634" spans="1:61" ht="21.75" customHeight="1" x14ac:dyDescent="0.3">
      <c r="A634" s="221"/>
      <c r="B634" s="222"/>
      <c r="C634" s="214">
        <v>623</v>
      </c>
      <c r="D634" s="647" t="s">
        <v>3727</v>
      </c>
      <c r="E634" s="18" t="s">
        <v>3541</v>
      </c>
      <c r="F634" s="17"/>
      <c r="G634" s="134">
        <v>44265</v>
      </c>
      <c r="H634" s="135">
        <v>44279</v>
      </c>
      <c r="I634" s="141" t="s">
        <v>0</v>
      </c>
      <c r="J634" s="25"/>
      <c r="K634" s="145"/>
      <c r="L634" s="28"/>
      <c r="M634" s="395">
        <v>44279</v>
      </c>
      <c r="N634" s="158">
        <f t="shared" si="319"/>
        <v>11</v>
      </c>
      <c r="O634" s="27"/>
      <c r="P634" s="27"/>
      <c r="Q634" s="27"/>
      <c r="R634" s="27" t="s">
        <v>0</v>
      </c>
      <c r="S634" s="27"/>
      <c r="T634" s="28"/>
      <c r="U634" s="29"/>
      <c r="V634" s="32">
        <v>0.25</v>
      </c>
      <c r="W634" s="318"/>
      <c r="X634" s="319"/>
      <c r="Y634" s="160">
        <f t="shared" si="305"/>
        <v>0.25</v>
      </c>
      <c r="Z634" s="159">
        <f t="shared" si="320"/>
        <v>2.5</v>
      </c>
      <c r="AA634" s="327"/>
      <c r="AB634" s="400">
        <f t="shared" si="329"/>
        <v>-30</v>
      </c>
      <c r="AC634" s="371"/>
      <c r="AD634" s="226" t="str">
        <f t="shared" si="306"/>
        <v/>
      </c>
      <c r="AE634" s="368">
        <f t="shared" si="321"/>
        <v>-27.5</v>
      </c>
      <c r="AF634" s="339"/>
      <c r="AG634" s="338"/>
      <c r="AH634" s="336"/>
      <c r="AI634" s="161">
        <f t="shared" si="322"/>
        <v>0</v>
      </c>
      <c r="AJ634" s="162">
        <f t="shared" si="307"/>
        <v>2.5</v>
      </c>
      <c r="AK634" s="163">
        <f t="shared" si="323"/>
        <v>2.5</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f t="shared" si="308"/>
        <v>11</v>
      </c>
      <c r="AX634" s="165" t="str">
        <f t="shared" si="309"/>
        <v/>
      </c>
      <c r="AY634" s="193">
        <f t="shared" si="310"/>
        <v>11</v>
      </c>
      <c r="AZ634" s="183" t="str">
        <f t="shared" si="311"/>
        <v/>
      </c>
      <c r="BA634" s="173">
        <f t="shared" si="312"/>
        <v>0.25</v>
      </c>
      <c r="BB634" s="174" t="str">
        <f t="shared" si="313"/>
        <v/>
      </c>
      <c r="BC634" s="186">
        <f t="shared" si="336"/>
        <v>0.25</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647" t="s">
        <v>3728</v>
      </c>
      <c r="E635" s="18" t="s">
        <v>3541</v>
      </c>
      <c r="F635" s="17"/>
      <c r="G635" s="134">
        <v>44265</v>
      </c>
      <c r="H635" s="135">
        <v>44279</v>
      </c>
      <c r="I635" s="141" t="s">
        <v>0</v>
      </c>
      <c r="J635" s="25"/>
      <c r="K635" s="145"/>
      <c r="L635" s="28"/>
      <c r="M635" s="395">
        <v>44279</v>
      </c>
      <c r="N635" s="158">
        <f t="shared" si="319"/>
        <v>11</v>
      </c>
      <c r="O635" s="27"/>
      <c r="P635" s="27"/>
      <c r="Q635" s="27"/>
      <c r="R635" s="27" t="s">
        <v>0</v>
      </c>
      <c r="S635" s="27"/>
      <c r="T635" s="28"/>
      <c r="U635" s="29"/>
      <c r="V635" s="32">
        <v>0.25</v>
      </c>
      <c r="W635" s="318"/>
      <c r="X635" s="319"/>
      <c r="Y635" s="160">
        <f t="shared" si="305"/>
        <v>0.25</v>
      </c>
      <c r="Z635" s="159">
        <f t="shared" si="320"/>
        <v>2.5</v>
      </c>
      <c r="AA635" s="327"/>
      <c r="AB635" s="400">
        <f t="shared" si="329"/>
        <v>-30</v>
      </c>
      <c r="AC635" s="371"/>
      <c r="AD635" s="226" t="str">
        <f t="shared" si="306"/>
        <v/>
      </c>
      <c r="AE635" s="368">
        <f t="shared" si="321"/>
        <v>-27.5</v>
      </c>
      <c r="AF635" s="339"/>
      <c r="AG635" s="338"/>
      <c r="AH635" s="336"/>
      <c r="AI635" s="161">
        <f t="shared" si="322"/>
        <v>0</v>
      </c>
      <c r="AJ635" s="162">
        <f t="shared" si="307"/>
        <v>2.5</v>
      </c>
      <c r="AK635" s="163">
        <f t="shared" si="323"/>
        <v>2.5</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f t="shared" si="308"/>
        <v>11</v>
      </c>
      <c r="AX635" s="165" t="str">
        <f t="shared" si="309"/>
        <v/>
      </c>
      <c r="AY635" s="193">
        <f t="shared" si="310"/>
        <v>11</v>
      </c>
      <c r="AZ635" s="183" t="str">
        <f t="shared" si="311"/>
        <v/>
      </c>
      <c r="BA635" s="173">
        <f t="shared" si="312"/>
        <v>0.25</v>
      </c>
      <c r="BB635" s="174" t="str">
        <f t="shared" si="313"/>
        <v/>
      </c>
      <c r="BC635" s="186">
        <f t="shared" si="336"/>
        <v>0.25</v>
      </c>
      <c r="BD635" s="174" t="str">
        <f t="shared" si="314"/>
        <v/>
      </c>
      <c r="BE635" s="201" t="str">
        <f t="shared" si="315"/>
        <v/>
      </c>
      <c r="BF635" s="174" t="str">
        <f t="shared" si="316"/>
        <v/>
      </c>
      <c r="BG635" s="186" t="str">
        <f t="shared" si="317"/>
        <v/>
      </c>
      <c r="BH635" s="175" t="str">
        <f t="shared" si="318"/>
        <v/>
      </c>
      <c r="BI635" s="632"/>
    </row>
    <row r="636" spans="1:61" ht="37.5" x14ac:dyDescent="0.3">
      <c r="A636" s="221"/>
      <c r="B636" s="222"/>
      <c r="C636" s="214">
        <v>625</v>
      </c>
      <c r="D636" s="647" t="s">
        <v>3729</v>
      </c>
      <c r="E636" s="18" t="s">
        <v>3541</v>
      </c>
      <c r="F636" s="17"/>
      <c r="G636" s="134">
        <v>44265</v>
      </c>
      <c r="H636" s="135">
        <v>44279</v>
      </c>
      <c r="I636" s="141" t="s">
        <v>0</v>
      </c>
      <c r="J636" s="25"/>
      <c r="K636" s="145"/>
      <c r="L636" s="28"/>
      <c r="M636" s="395">
        <v>44279</v>
      </c>
      <c r="N636" s="158">
        <f t="shared" si="319"/>
        <v>11</v>
      </c>
      <c r="O636" s="27"/>
      <c r="P636" s="27"/>
      <c r="Q636" s="27"/>
      <c r="R636" s="27" t="s">
        <v>0</v>
      </c>
      <c r="S636" s="27"/>
      <c r="T636" s="28"/>
      <c r="U636" s="29"/>
      <c r="V636" s="32">
        <v>0.25</v>
      </c>
      <c r="W636" s="318"/>
      <c r="X636" s="319"/>
      <c r="Y636" s="160">
        <f t="shared" si="305"/>
        <v>0.25</v>
      </c>
      <c r="Z636" s="159">
        <f t="shared" si="320"/>
        <v>2.5</v>
      </c>
      <c r="AA636" s="327"/>
      <c r="AB636" s="400">
        <f t="shared" si="329"/>
        <v>-30</v>
      </c>
      <c r="AC636" s="371"/>
      <c r="AD636" s="226" t="str">
        <f t="shared" si="306"/>
        <v/>
      </c>
      <c r="AE636" s="368">
        <f t="shared" si="321"/>
        <v>-27.5</v>
      </c>
      <c r="AF636" s="339"/>
      <c r="AG636" s="338"/>
      <c r="AH636" s="336"/>
      <c r="AI636" s="161">
        <f t="shared" si="322"/>
        <v>0</v>
      </c>
      <c r="AJ636" s="162">
        <f t="shared" si="307"/>
        <v>2.5</v>
      </c>
      <c r="AK636" s="163">
        <f t="shared" si="323"/>
        <v>2.5</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f t="shared" si="308"/>
        <v>11</v>
      </c>
      <c r="AX636" s="165" t="str">
        <f t="shared" si="309"/>
        <v/>
      </c>
      <c r="AY636" s="193">
        <f t="shared" si="310"/>
        <v>11</v>
      </c>
      <c r="AZ636" s="183" t="str">
        <f t="shared" si="311"/>
        <v/>
      </c>
      <c r="BA636" s="173">
        <f t="shared" si="312"/>
        <v>0.25</v>
      </c>
      <c r="BB636" s="174" t="str">
        <f t="shared" si="313"/>
        <v/>
      </c>
      <c r="BC636" s="186">
        <f t="shared" si="336"/>
        <v>0.25</v>
      </c>
      <c r="BD636" s="174" t="str">
        <f t="shared" si="314"/>
        <v/>
      </c>
      <c r="BE636" s="201" t="str">
        <f t="shared" si="315"/>
        <v/>
      </c>
      <c r="BF636" s="174" t="str">
        <f t="shared" si="316"/>
        <v/>
      </c>
      <c r="BG636" s="186" t="str">
        <f t="shared" si="317"/>
        <v/>
      </c>
      <c r="BH636" s="175" t="str">
        <f t="shared" si="318"/>
        <v/>
      </c>
      <c r="BI636" s="632"/>
    </row>
    <row r="637" spans="1:61" ht="37.5" x14ac:dyDescent="0.3">
      <c r="A637" s="221"/>
      <c r="B637" s="222"/>
      <c r="C637" s="213">
        <v>626</v>
      </c>
      <c r="D637" s="647" t="s">
        <v>3730</v>
      </c>
      <c r="E637" s="18" t="s">
        <v>3541</v>
      </c>
      <c r="F637" s="17"/>
      <c r="G637" s="134">
        <v>44265</v>
      </c>
      <c r="H637" s="135">
        <v>44279</v>
      </c>
      <c r="I637" s="141" t="s">
        <v>0</v>
      </c>
      <c r="J637" s="25"/>
      <c r="K637" s="145"/>
      <c r="L637" s="28"/>
      <c r="M637" s="395">
        <v>44279</v>
      </c>
      <c r="N637" s="158">
        <f t="shared" si="319"/>
        <v>11</v>
      </c>
      <c r="O637" s="27"/>
      <c r="P637" s="27"/>
      <c r="Q637" s="27"/>
      <c r="R637" s="27" t="s">
        <v>0</v>
      </c>
      <c r="S637" s="27"/>
      <c r="T637" s="28"/>
      <c r="U637" s="29"/>
      <c r="V637" s="32">
        <v>0.25</v>
      </c>
      <c r="W637" s="318"/>
      <c r="X637" s="319"/>
      <c r="Y637" s="160">
        <f t="shared" si="305"/>
        <v>0.25</v>
      </c>
      <c r="Z637" s="159">
        <f t="shared" si="320"/>
        <v>2.5</v>
      </c>
      <c r="AA637" s="327"/>
      <c r="AB637" s="400">
        <f t="shared" si="329"/>
        <v>-30</v>
      </c>
      <c r="AC637" s="371"/>
      <c r="AD637" s="226" t="str">
        <f t="shared" si="306"/>
        <v/>
      </c>
      <c r="AE637" s="368">
        <f t="shared" si="321"/>
        <v>-27.5</v>
      </c>
      <c r="AF637" s="339"/>
      <c r="AG637" s="338"/>
      <c r="AH637" s="336"/>
      <c r="AI637" s="161">
        <f t="shared" si="322"/>
        <v>0</v>
      </c>
      <c r="AJ637" s="162">
        <f t="shared" si="307"/>
        <v>2.5</v>
      </c>
      <c r="AK637" s="163">
        <f t="shared" si="323"/>
        <v>2.5</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f t="shared" si="308"/>
        <v>11</v>
      </c>
      <c r="AX637" s="165" t="str">
        <f t="shared" si="309"/>
        <v/>
      </c>
      <c r="AY637" s="193">
        <f t="shared" si="310"/>
        <v>11</v>
      </c>
      <c r="AZ637" s="183" t="str">
        <f t="shared" si="311"/>
        <v/>
      </c>
      <c r="BA637" s="173">
        <f t="shared" si="312"/>
        <v>0.25</v>
      </c>
      <c r="BB637" s="174" t="str">
        <f t="shared" si="313"/>
        <v/>
      </c>
      <c r="BC637" s="186">
        <f t="shared" si="336"/>
        <v>0.25</v>
      </c>
      <c r="BD637" s="174" t="str">
        <f t="shared" si="314"/>
        <v/>
      </c>
      <c r="BE637" s="201" t="str">
        <f t="shared" si="315"/>
        <v/>
      </c>
      <c r="BF637" s="174" t="str">
        <f t="shared" si="316"/>
        <v/>
      </c>
      <c r="BG637" s="186" t="str">
        <f t="shared" si="317"/>
        <v/>
      </c>
      <c r="BH637" s="175" t="str">
        <f t="shared" si="318"/>
        <v/>
      </c>
      <c r="BI637" s="632"/>
    </row>
    <row r="638" spans="1:61" ht="37.5" x14ac:dyDescent="0.3">
      <c r="A638" s="221"/>
      <c r="B638" s="222"/>
      <c r="C638" s="214">
        <v>627</v>
      </c>
      <c r="D638" s="647" t="s">
        <v>3731</v>
      </c>
      <c r="E638" s="18" t="s">
        <v>3541</v>
      </c>
      <c r="F638" s="17"/>
      <c r="G638" s="134">
        <v>44265</v>
      </c>
      <c r="H638" s="135">
        <v>44279</v>
      </c>
      <c r="I638" s="141" t="s">
        <v>0</v>
      </c>
      <c r="J638" s="25"/>
      <c r="K638" s="145"/>
      <c r="L638" s="28"/>
      <c r="M638" s="395">
        <v>44279</v>
      </c>
      <c r="N638" s="158">
        <f t="shared" si="319"/>
        <v>11</v>
      </c>
      <c r="O638" s="27"/>
      <c r="P638" s="27"/>
      <c r="Q638" s="27"/>
      <c r="R638" s="27" t="s">
        <v>0</v>
      </c>
      <c r="S638" s="27"/>
      <c r="T638" s="28"/>
      <c r="U638" s="29"/>
      <c r="V638" s="32">
        <v>0.25</v>
      </c>
      <c r="W638" s="318"/>
      <c r="X638" s="319"/>
      <c r="Y638" s="160">
        <f t="shared" si="305"/>
        <v>0.25</v>
      </c>
      <c r="Z638" s="159">
        <f t="shared" si="320"/>
        <v>2.5</v>
      </c>
      <c r="AA638" s="327"/>
      <c r="AB638" s="400">
        <f t="shared" si="329"/>
        <v>-30</v>
      </c>
      <c r="AC638" s="371"/>
      <c r="AD638" s="226" t="str">
        <f t="shared" si="306"/>
        <v/>
      </c>
      <c r="AE638" s="368">
        <f t="shared" si="321"/>
        <v>-27.5</v>
      </c>
      <c r="AF638" s="339"/>
      <c r="AG638" s="338"/>
      <c r="AH638" s="336"/>
      <c r="AI638" s="161">
        <f t="shared" si="322"/>
        <v>0</v>
      </c>
      <c r="AJ638" s="162">
        <f t="shared" si="307"/>
        <v>2.5</v>
      </c>
      <c r="AK638" s="163">
        <f t="shared" si="323"/>
        <v>2.5</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f t="shared" si="308"/>
        <v>11</v>
      </c>
      <c r="AX638" s="165" t="str">
        <f t="shared" si="309"/>
        <v/>
      </c>
      <c r="AY638" s="193">
        <f t="shared" si="310"/>
        <v>11</v>
      </c>
      <c r="AZ638" s="183" t="str">
        <f t="shared" si="311"/>
        <v/>
      </c>
      <c r="BA638" s="173">
        <f t="shared" si="312"/>
        <v>0.25</v>
      </c>
      <c r="BB638" s="174" t="str">
        <f t="shared" si="313"/>
        <v/>
      </c>
      <c r="BC638" s="186">
        <f t="shared" si="336"/>
        <v>0.25</v>
      </c>
      <c r="BD638" s="174" t="str">
        <f t="shared" si="314"/>
        <v/>
      </c>
      <c r="BE638" s="201" t="str">
        <f t="shared" si="315"/>
        <v/>
      </c>
      <c r="BF638" s="174" t="str">
        <f t="shared" si="316"/>
        <v/>
      </c>
      <c r="BG638" s="186" t="str">
        <f t="shared" si="317"/>
        <v/>
      </c>
      <c r="BH638" s="175" t="str">
        <f t="shared" si="318"/>
        <v/>
      </c>
      <c r="BI638" s="632"/>
    </row>
    <row r="639" spans="1:61" ht="22.5" customHeight="1" x14ac:dyDescent="0.3">
      <c r="A639" s="221"/>
      <c r="B639" s="222"/>
      <c r="C639" s="214">
        <v>628</v>
      </c>
      <c r="D639" s="661" t="s">
        <v>3732</v>
      </c>
      <c r="E639" s="18" t="s">
        <v>3541</v>
      </c>
      <c r="F639" s="17"/>
      <c r="G639" s="134">
        <v>44265</v>
      </c>
      <c r="H639" s="135">
        <v>44279</v>
      </c>
      <c r="I639" s="141" t="s">
        <v>0</v>
      </c>
      <c r="J639" s="25"/>
      <c r="K639" s="145"/>
      <c r="L639" s="28"/>
      <c r="M639" s="395">
        <v>44279</v>
      </c>
      <c r="N639" s="158">
        <f t="shared" si="319"/>
        <v>11</v>
      </c>
      <c r="O639" s="27"/>
      <c r="P639" s="27"/>
      <c r="Q639" s="27"/>
      <c r="R639" s="27" t="s">
        <v>0</v>
      </c>
      <c r="S639" s="27"/>
      <c r="T639" s="28"/>
      <c r="U639" s="29"/>
      <c r="V639" s="32">
        <v>0.25</v>
      </c>
      <c r="W639" s="318"/>
      <c r="X639" s="319"/>
      <c r="Y639" s="160">
        <f t="shared" si="305"/>
        <v>0.25</v>
      </c>
      <c r="Z639" s="159">
        <f t="shared" si="320"/>
        <v>2.5</v>
      </c>
      <c r="AA639" s="327"/>
      <c r="AB639" s="400">
        <f t="shared" si="329"/>
        <v>-30</v>
      </c>
      <c r="AC639" s="371"/>
      <c r="AD639" s="226" t="str">
        <f t="shared" si="306"/>
        <v/>
      </c>
      <c r="AE639" s="368">
        <f t="shared" si="321"/>
        <v>-27.5</v>
      </c>
      <c r="AF639" s="339"/>
      <c r="AG639" s="338"/>
      <c r="AH639" s="336"/>
      <c r="AI639" s="161">
        <f t="shared" si="322"/>
        <v>0</v>
      </c>
      <c r="AJ639" s="162">
        <f t="shared" si="307"/>
        <v>2.5</v>
      </c>
      <c r="AK639" s="163">
        <f t="shared" si="323"/>
        <v>2.5</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f t="shared" si="308"/>
        <v>11</v>
      </c>
      <c r="AX639" s="165" t="str">
        <f t="shared" si="309"/>
        <v/>
      </c>
      <c r="AY639" s="193">
        <f t="shared" si="310"/>
        <v>11</v>
      </c>
      <c r="AZ639" s="183" t="str">
        <f t="shared" si="311"/>
        <v/>
      </c>
      <c r="BA639" s="173">
        <f t="shared" si="312"/>
        <v>0.25</v>
      </c>
      <c r="BB639" s="174" t="str">
        <f t="shared" si="313"/>
        <v/>
      </c>
      <c r="BC639" s="186">
        <f t="shared" si="336"/>
        <v>0.25</v>
      </c>
      <c r="BD639" s="174" t="str">
        <f t="shared" si="314"/>
        <v/>
      </c>
      <c r="BE639" s="201" t="str">
        <f t="shared" si="315"/>
        <v/>
      </c>
      <c r="BF639" s="174" t="str">
        <f t="shared" si="316"/>
        <v/>
      </c>
      <c r="BG639" s="186" t="str">
        <f t="shared" si="317"/>
        <v/>
      </c>
      <c r="BH639" s="175" t="str">
        <f t="shared" si="318"/>
        <v/>
      </c>
      <c r="BI639" s="632"/>
    </row>
    <row r="640" spans="1:61" ht="37.5" x14ac:dyDescent="0.3">
      <c r="A640" s="221"/>
      <c r="B640" s="222"/>
      <c r="C640" s="213">
        <v>629</v>
      </c>
      <c r="D640" s="647" t="s">
        <v>3733</v>
      </c>
      <c r="E640" s="18" t="s">
        <v>3541</v>
      </c>
      <c r="F640" s="17"/>
      <c r="G640" s="134">
        <v>44265</v>
      </c>
      <c r="H640" s="135">
        <v>44279</v>
      </c>
      <c r="I640" s="141" t="s">
        <v>0</v>
      </c>
      <c r="J640" s="25"/>
      <c r="K640" s="145"/>
      <c r="L640" s="28"/>
      <c r="M640" s="395">
        <v>44279</v>
      </c>
      <c r="N640" s="158">
        <f t="shared" si="319"/>
        <v>11</v>
      </c>
      <c r="O640" s="27"/>
      <c r="P640" s="27"/>
      <c r="Q640" s="27"/>
      <c r="R640" s="27" t="s">
        <v>0</v>
      </c>
      <c r="S640" s="27"/>
      <c r="T640" s="28"/>
      <c r="U640" s="29"/>
      <c r="V640" s="32">
        <v>0.25</v>
      </c>
      <c r="W640" s="318"/>
      <c r="X640" s="319"/>
      <c r="Y640" s="160">
        <f t="shared" si="305"/>
        <v>0.25</v>
      </c>
      <c r="Z640" s="159">
        <f t="shared" si="320"/>
        <v>2.5</v>
      </c>
      <c r="AA640" s="327"/>
      <c r="AB640" s="400">
        <f t="shared" si="329"/>
        <v>-30</v>
      </c>
      <c r="AC640" s="371"/>
      <c r="AD640" s="226" t="str">
        <f t="shared" si="306"/>
        <v/>
      </c>
      <c r="AE640" s="368">
        <f t="shared" si="321"/>
        <v>-27.5</v>
      </c>
      <c r="AF640" s="339"/>
      <c r="AG640" s="338"/>
      <c r="AH640" s="336"/>
      <c r="AI640" s="161">
        <f t="shared" si="322"/>
        <v>0</v>
      </c>
      <c r="AJ640" s="162">
        <f t="shared" si="307"/>
        <v>2.5</v>
      </c>
      <c r="AK640" s="163">
        <f t="shared" si="323"/>
        <v>2.5</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f t="shared" si="308"/>
        <v>11</v>
      </c>
      <c r="AX640" s="165" t="str">
        <f t="shared" si="309"/>
        <v/>
      </c>
      <c r="AY640" s="193">
        <f t="shared" si="310"/>
        <v>11</v>
      </c>
      <c r="AZ640" s="183" t="str">
        <f t="shared" si="311"/>
        <v/>
      </c>
      <c r="BA640" s="173">
        <f t="shared" si="312"/>
        <v>0.25</v>
      </c>
      <c r="BB640" s="174" t="str">
        <f t="shared" si="313"/>
        <v/>
      </c>
      <c r="BC640" s="186">
        <f t="shared" si="336"/>
        <v>0.25</v>
      </c>
      <c r="BD640" s="174" t="str">
        <f t="shared" si="314"/>
        <v/>
      </c>
      <c r="BE640" s="201" t="str">
        <f t="shared" si="315"/>
        <v/>
      </c>
      <c r="BF640" s="174" t="str">
        <f t="shared" si="316"/>
        <v/>
      </c>
      <c r="BG640" s="186" t="str">
        <f t="shared" si="317"/>
        <v/>
      </c>
      <c r="BH640" s="175" t="str">
        <f t="shared" si="318"/>
        <v/>
      </c>
      <c r="BI640" s="632"/>
    </row>
    <row r="641" spans="1:61" ht="40.5" customHeight="1" x14ac:dyDescent="0.3">
      <c r="A641" s="221"/>
      <c r="B641" s="222"/>
      <c r="C641" s="214">
        <v>630</v>
      </c>
      <c r="D641" s="661" t="s">
        <v>3735</v>
      </c>
      <c r="E641" s="16" t="s">
        <v>3633</v>
      </c>
      <c r="F641" s="17"/>
      <c r="G641" s="134">
        <v>44265</v>
      </c>
      <c r="H641" s="135"/>
      <c r="I641" s="141"/>
      <c r="J641" s="25"/>
      <c r="K641" s="145"/>
      <c r="L641" s="28"/>
      <c r="M641" s="395">
        <v>44286</v>
      </c>
      <c r="N641" s="158">
        <f t="shared" si="319"/>
        <v>16</v>
      </c>
      <c r="O641" s="27" t="s">
        <v>0</v>
      </c>
      <c r="P641" s="27"/>
      <c r="Q641" s="27"/>
      <c r="R641" s="27"/>
      <c r="S641" s="27"/>
      <c r="T641" s="28"/>
      <c r="U641" s="29"/>
      <c r="V641" s="32">
        <v>0.25</v>
      </c>
      <c r="W641" s="318"/>
      <c r="X641" s="319"/>
      <c r="Y641" s="160">
        <f t="shared" si="305"/>
        <v>0.25</v>
      </c>
      <c r="Z641" s="159">
        <f t="shared" si="320"/>
        <v>2.5</v>
      </c>
      <c r="AA641" s="327"/>
      <c r="AB641" s="400">
        <f t="shared" si="329"/>
        <v>-30</v>
      </c>
      <c r="AC641" s="371"/>
      <c r="AD641" s="226" t="str">
        <f t="shared" si="306"/>
        <v/>
      </c>
      <c r="AE641" s="368">
        <f t="shared" si="321"/>
        <v>-27.5</v>
      </c>
      <c r="AF641" s="339"/>
      <c r="AG641" s="338"/>
      <c r="AH641" s="336"/>
      <c r="AI641" s="161">
        <f t="shared" si="322"/>
        <v>0</v>
      </c>
      <c r="AJ641" s="162">
        <f t="shared" si="307"/>
        <v>2.5</v>
      </c>
      <c r="AK641" s="163">
        <f t="shared" si="323"/>
        <v>2.5</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f t="shared" si="308"/>
        <v>16</v>
      </c>
      <c r="AX641" s="165" t="str">
        <f t="shared" si="309"/>
        <v/>
      </c>
      <c r="AY641" s="193">
        <f t="shared" si="310"/>
        <v>16</v>
      </c>
      <c r="AZ641" s="183" t="str">
        <f t="shared" si="311"/>
        <v/>
      </c>
      <c r="BA641" s="173">
        <f t="shared" si="312"/>
        <v>0.25</v>
      </c>
      <c r="BB641" s="174" t="str">
        <f t="shared" si="313"/>
        <v/>
      </c>
      <c r="BC641" s="186">
        <f t="shared" si="336"/>
        <v>0.25</v>
      </c>
      <c r="BD641" s="174" t="str">
        <f t="shared" si="314"/>
        <v/>
      </c>
      <c r="BE641" s="201" t="str">
        <f t="shared" si="315"/>
        <v/>
      </c>
      <c r="BF641" s="174" t="str">
        <f t="shared" si="316"/>
        <v/>
      </c>
      <c r="BG641" s="186" t="str">
        <f t="shared" si="317"/>
        <v/>
      </c>
      <c r="BH641" s="175" t="str">
        <f t="shared" si="318"/>
        <v/>
      </c>
      <c r="BI641" s="632"/>
    </row>
    <row r="642" spans="1:61" ht="153.75" customHeight="1" x14ac:dyDescent="0.3">
      <c r="A642" s="221"/>
      <c r="B642" s="222"/>
      <c r="C642" s="213">
        <v>631</v>
      </c>
      <c r="D642" s="640" t="s">
        <v>3737</v>
      </c>
      <c r="E642" s="16" t="s">
        <v>3508</v>
      </c>
      <c r="F642" s="17"/>
      <c r="G642" s="134">
        <v>44265</v>
      </c>
      <c r="H642" s="135">
        <v>44279</v>
      </c>
      <c r="I642" s="141" t="s">
        <v>0</v>
      </c>
      <c r="J642" s="25"/>
      <c r="K642" s="145"/>
      <c r="L642" s="28"/>
      <c r="M642" s="395">
        <v>44279</v>
      </c>
      <c r="N642" s="158">
        <f t="shared" si="319"/>
        <v>11</v>
      </c>
      <c r="O642" s="27" t="s">
        <v>0</v>
      </c>
      <c r="P642" s="27"/>
      <c r="Q642" s="27"/>
      <c r="R642" s="27"/>
      <c r="S642" s="27"/>
      <c r="T642" s="28"/>
      <c r="U642" s="29"/>
      <c r="V642" s="32">
        <v>0.25</v>
      </c>
      <c r="W642" s="318">
        <v>0.25</v>
      </c>
      <c r="X642" s="319"/>
      <c r="Y642" s="160">
        <f t="shared" si="305"/>
        <v>0.5</v>
      </c>
      <c r="Z642" s="159">
        <f t="shared" si="320"/>
        <v>7.5</v>
      </c>
      <c r="AA642" s="327"/>
      <c r="AB642" s="400">
        <f t="shared" si="329"/>
        <v>-30</v>
      </c>
      <c r="AC642" s="371"/>
      <c r="AD642" s="226" t="str">
        <f t="shared" si="306"/>
        <v/>
      </c>
      <c r="AE642" s="368">
        <f t="shared" si="321"/>
        <v>-22.5</v>
      </c>
      <c r="AF642" s="339"/>
      <c r="AG642" s="338"/>
      <c r="AH642" s="336"/>
      <c r="AI642" s="161">
        <f t="shared" si="322"/>
        <v>0</v>
      </c>
      <c r="AJ642" s="162">
        <f t="shared" si="307"/>
        <v>7.5</v>
      </c>
      <c r="AK642" s="163">
        <f t="shared" si="323"/>
        <v>7.5</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f t="shared" si="308"/>
        <v>11</v>
      </c>
      <c r="AX642" s="165" t="str">
        <f t="shared" si="309"/>
        <v/>
      </c>
      <c r="AY642" s="193">
        <f t="shared" si="310"/>
        <v>11</v>
      </c>
      <c r="AZ642" s="183" t="str">
        <f t="shared" si="311"/>
        <v/>
      </c>
      <c r="BA642" s="173">
        <f t="shared" si="312"/>
        <v>0.25</v>
      </c>
      <c r="BB642" s="174" t="str">
        <f t="shared" si="313"/>
        <v/>
      </c>
      <c r="BC642" s="186">
        <f t="shared" si="336"/>
        <v>0.25</v>
      </c>
      <c r="BD642" s="174" t="str">
        <f t="shared" si="314"/>
        <v/>
      </c>
      <c r="BE642" s="201">
        <f t="shared" si="315"/>
        <v>0.25</v>
      </c>
      <c r="BF642" s="174" t="str">
        <f t="shared" si="316"/>
        <v/>
      </c>
      <c r="BG642" s="186">
        <f t="shared" si="317"/>
        <v>0.25</v>
      </c>
      <c r="BH642" s="175" t="str">
        <f t="shared" si="318"/>
        <v/>
      </c>
      <c r="BI642" s="632"/>
    </row>
    <row r="643" spans="1:61" ht="37.5" x14ac:dyDescent="0.3">
      <c r="A643" s="221"/>
      <c r="B643" s="222"/>
      <c r="C643" s="214">
        <v>632</v>
      </c>
      <c r="D643" s="640" t="s">
        <v>3736</v>
      </c>
      <c r="E643" s="18" t="s">
        <v>3508</v>
      </c>
      <c r="F643" s="17"/>
      <c r="G643" s="134">
        <v>44265</v>
      </c>
      <c r="H643" s="135">
        <v>44279</v>
      </c>
      <c r="I643" s="141" t="s">
        <v>0</v>
      </c>
      <c r="J643" s="25"/>
      <c r="K643" s="145"/>
      <c r="L643" s="28"/>
      <c r="M643" s="395">
        <v>44279</v>
      </c>
      <c r="N643" s="158">
        <f t="shared" si="319"/>
        <v>11</v>
      </c>
      <c r="O643" s="27" t="s">
        <v>0</v>
      </c>
      <c r="P643" s="27"/>
      <c r="Q643" s="27"/>
      <c r="R643" s="27"/>
      <c r="S643" s="27"/>
      <c r="T643" s="28"/>
      <c r="U643" s="29"/>
      <c r="V643" s="32">
        <v>0.25</v>
      </c>
      <c r="W643" s="318">
        <v>0.25</v>
      </c>
      <c r="X643" s="319"/>
      <c r="Y643" s="160">
        <f t="shared" si="305"/>
        <v>0.5</v>
      </c>
      <c r="Z643" s="159">
        <f t="shared" si="320"/>
        <v>7.5</v>
      </c>
      <c r="AA643" s="327"/>
      <c r="AB643" s="400">
        <f t="shared" si="329"/>
        <v>-30</v>
      </c>
      <c r="AC643" s="371"/>
      <c r="AD643" s="226" t="str">
        <f t="shared" si="306"/>
        <v/>
      </c>
      <c r="AE643" s="368">
        <f t="shared" si="321"/>
        <v>-22.5</v>
      </c>
      <c r="AF643" s="339"/>
      <c r="AG643" s="338"/>
      <c r="AH643" s="336"/>
      <c r="AI643" s="161">
        <f t="shared" si="322"/>
        <v>0</v>
      </c>
      <c r="AJ643" s="162">
        <f t="shared" si="307"/>
        <v>7.5</v>
      </c>
      <c r="AK643" s="163">
        <f t="shared" si="323"/>
        <v>7.5</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f t="shared" si="308"/>
        <v>11</v>
      </c>
      <c r="AX643" s="165" t="str">
        <f t="shared" si="309"/>
        <v/>
      </c>
      <c r="AY643" s="193">
        <f t="shared" si="310"/>
        <v>11</v>
      </c>
      <c r="AZ643" s="183" t="str">
        <f t="shared" si="311"/>
        <v/>
      </c>
      <c r="BA643" s="173">
        <f t="shared" si="312"/>
        <v>0.25</v>
      </c>
      <c r="BB643" s="174" t="str">
        <f t="shared" si="313"/>
        <v/>
      </c>
      <c r="BC643" s="186">
        <f t="shared" si="336"/>
        <v>0.25</v>
      </c>
      <c r="BD643" s="174" t="str">
        <f t="shared" si="314"/>
        <v/>
      </c>
      <c r="BE643" s="201">
        <f t="shared" si="315"/>
        <v>0.25</v>
      </c>
      <c r="BF643" s="174" t="str">
        <f t="shared" si="316"/>
        <v/>
      </c>
      <c r="BG643" s="186">
        <f t="shared" si="317"/>
        <v>0.25</v>
      </c>
      <c r="BH643" s="175" t="str">
        <f t="shared" si="318"/>
        <v/>
      </c>
      <c r="BI643" s="632"/>
    </row>
    <row r="644" spans="1:61" ht="56.25" x14ac:dyDescent="0.3">
      <c r="A644" s="221"/>
      <c r="B644" s="222"/>
      <c r="C644" s="214">
        <v>633</v>
      </c>
      <c r="D644" s="647" t="s">
        <v>3738</v>
      </c>
      <c r="E644" s="16" t="s">
        <v>3633</v>
      </c>
      <c r="F644" s="17"/>
      <c r="G644" s="134">
        <v>44270</v>
      </c>
      <c r="H644" s="135"/>
      <c r="I644" s="141"/>
      <c r="J644" s="25"/>
      <c r="K644" s="145"/>
      <c r="L644" s="28"/>
      <c r="M644" s="395">
        <v>44270</v>
      </c>
      <c r="N644" s="158">
        <f t="shared" si="319"/>
        <v>1</v>
      </c>
      <c r="O644" s="27" t="s">
        <v>0</v>
      </c>
      <c r="P644" s="27"/>
      <c r="Q644" s="27"/>
      <c r="R644" s="27"/>
      <c r="S644" s="27"/>
      <c r="T644" s="28"/>
      <c r="U644" s="29"/>
      <c r="V644" s="32">
        <v>0.25</v>
      </c>
      <c r="W644" s="318"/>
      <c r="X644" s="319"/>
      <c r="Y644" s="160">
        <f t="shared" si="305"/>
        <v>0.25</v>
      </c>
      <c r="Z644" s="159">
        <f t="shared" si="320"/>
        <v>2.5</v>
      </c>
      <c r="AA644" s="327"/>
      <c r="AB644" s="400">
        <f t="shared" si="329"/>
        <v>-30</v>
      </c>
      <c r="AC644" s="371"/>
      <c r="AD644" s="226" t="str">
        <f t="shared" si="306"/>
        <v/>
      </c>
      <c r="AE644" s="368">
        <f t="shared" si="321"/>
        <v>-27.5</v>
      </c>
      <c r="AF644" s="339"/>
      <c r="AG644" s="338"/>
      <c r="AH644" s="336"/>
      <c r="AI644" s="161">
        <f t="shared" si="322"/>
        <v>0</v>
      </c>
      <c r="AJ644" s="162">
        <f t="shared" si="307"/>
        <v>2.5</v>
      </c>
      <c r="AK644" s="163">
        <f t="shared" si="323"/>
        <v>2.5</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f t="shared" si="308"/>
        <v>1</v>
      </c>
      <c r="AX644" s="165" t="str">
        <f t="shared" si="309"/>
        <v/>
      </c>
      <c r="AY644" s="193">
        <f t="shared" si="310"/>
        <v>1</v>
      </c>
      <c r="AZ644" s="183" t="str">
        <f t="shared" si="311"/>
        <v/>
      </c>
      <c r="BA644" s="173">
        <f t="shared" si="312"/>
        <v>0.25</v>
      </c>
      <c r="BB644" s="174" t="str">
        <f t="shared" si="313"/>
        <v/>
      </c>
      <c r="BC644" s="186">
        <f t="shared" si="336"/>
        <v>0.25</v>
      </c>
      <c r="BD644" s="174" t="str">
        <f t="shared" si="314"/>
        <v/>
      </c>
      <c r="BE644" s="201" t="str">
        <f t="shared" si="315"/>
        <v/>
      </c>
      <c r="BF644" s="174" t="str">
        <f t="shared" si="316"/>
        <v/>
      </c>
      <c r="BG644" s="186" t="str">
        <f t="shared" si="317"/>
        <v/>
      </c>
      <c r="BH644" s="175" t="str">
        <f t="shared" si="318"/>
        <v/>
      </c>
      <c r="BI644" s="632"/>
    </row>
    <row r="645" spans="1:61" ht="37.5" x14ac:dyDescent="0.3">
      <c r="A645" s="221"/>
      <c r="B645" s="222"/>
      <c r="C645" s="213">
        <v>634</v>
      </c>
      <c r="D645" s="640" t="s">
        <v>3739</v>
      </c>
      <c r="E645" s="16" t="s">
        <v>46</v>
      </c>
      <c r="F645" s="17"/>
      <c r="G645" s="134">
        <v>44272</v>
      </c>
      <c r="H645" s="135">
        <v>44287</v>
      </c>
      <c r="I645" s="141"/>
      <c r="J645" s="25"/>
      <c r="K645" s="145"/>
      <c r="L645" s="28"/>
      <c r="M645" s="395">
        <v>44287</v>
      </c>
      <c r="N645" s="158">
        <f t="shared" si="319"/>
        <v>12</v>
      </c>
      <c r="O645" s="27"/>
      <c r="P645" s="27"/>
      <c r="Q645" s="27"/>
      <c r="R645" s="27" t="s">
        <v>0</v>
      </c>
      <c r="S645" s="27"/>
      <c r="T645" s="28"/>
      <c r="U645" s="29"/>
      <c r="V645" s="32">
        <v>0.25</v>
      </c>
      <c r="W645" s="318"/>
      <c r="X645" s="319"/>
      <c r="Y645" s="160">
        <f t="shared" si="305"/>
        <v>0.25</v>
      </c>
      <c r="Z645" s="159">
        <f t="shared" si="320"/>
        <v>2.5</v>
      </c>
      <c r="AA645" s="327"/>
      <c r="AB645" s="400">
        <f t="shared" si="329"/>
        <v>-30</v>
      </c>
      <c r="AC645" s="371"/>
      <c r="AD645" s="226" t="str">
        <f t="shared" si="306"/>
        <v/>
      </c>
      <c r="AE645" s="368">
        <f t="shared" si="321"/>
        <v>-27.5</v>
      </c>
      <c r="AF645" s="339"/>
      <c r="AG645" s="338"/>
      <c r="AH645" s="336"/>
      <c r="AI645" s="161">
        <f t="shared" si="322"/>
        <v>0</v>
      </c>
      <c r="AJ645" s="162">
        <f t="shared" si="307"/>
        <v>2.5</v>
      </c>
      <c r="AK645" s="163">
        <f t="shared" si="323"/>
        <v>2.5</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f t="shared" si="308"/>
        <v>12</v>
      </c>
      <c r="AX645" s="165" t="str">
        <f t="shared" si="309"/>
        <v/>
      </c>
      <c r="AY645" s="193">
        <f t="shared" si="310"/>
        <v>12</v>
      </c>
      <c r="AZ645" s="183" t="str">
        <f t="shared" si="311"/>
        <v/>
      </c>
      <c r="BA645" s="173">
        <f t="shared" si="312"/>
        <v>0.25</v>
      </c>
      <c r="BB645" s="174" t="str">
        <f t="shared" si="313"/>
        <v/>
      </c>
      <c r="BC645" s="186">
        <f t="shared" si="336"/>
        <v>0.25</v>
      </c>
      <c r="BD645" s="174" t="str">
        <f t="shared" si="314"/>
        <v/>
      </c>
      <c r="BE645" s="201" t="str">
        <f t="shared" si="315"/>
        <v/>
      </c>
      <c r="BF645" s="174" t="str">
        <f t="shared" si="316"/>
        <v/>
      </c>
      <c r="BG645" s="186" t="str">
        <f t="shared" si="317"/>
        <v/>
      </c>
      <c r="BH645" s="175" t="str">
        <f t="shared" si="318"/>
        <v/>
      </c>
      <c r="BI645" s="632"/>
    </row>
    <row r="646" spans="1:61" ht="37.5" x14ac:dyDescent="0.3">
      <c r="A646" s="221"/>
      <c r="B646" s="222"/>
      <c r="C646" s="214">
        <v>635</v>
      </c>
      <c r="D646" s="643" t="s">
        <v>3739</v>
      </c>
      <c r="E646" s="16" t="s">
        <v>3505</v>
      </c>
      <c r="F646" s="17"/>
      <c r="G646" s="134">
        <v>44272</v>
      </c>
      <c r="H646" s="135">
        <v>44287</v>
      </c>
      <c r="I646" s="141"/>
      <c r="J646" s="25"/>
      <c r="K646" s="145"/>
      <c r="L646" s="28"/>
      <c r="M646" s="395">
        <v>44287</v>
      </c>
      <c r="N646" s="158">
        <f t="shared" si="319"/>
        <v>12</v>
      </c>
      <c r="O646" s="27"/>
      <c r="P646" s="27"/>
      <c r="Q646" s="27"/>
      <c r="R646" s="27" t="s">
        <v>0</v>
      </c>
      <c r="S646" s="27"/>
      <c r="T646" s="28"/>
      <c r="U646" s="29"/>
      <c r="V646" s="32">
        <v>0.25</v>
      </c>
      <c r="W646" s="318"/>
      <c r="X646" s="319"/>
      <c r="Y646" s="160">
        <f t="shared" si="305"/>
        <v>0.25</v>
      </c>
      <c r="Z646" s="159">
        <f t="shared" si="320"/>
        <v>2.5</v>
      </c>
      <c r="AA646" s="327"/>
      <c r="AB646" s="400">
        <f t="shared" si="329"/>
        <v>-30</v>
      </c>
      <c r="AC646" s="371"/>
      <c r="AD646" s="226" t="str">
        <f t="shared" si="306"/>
        <v/>
      </c>
      <c r="AE646" s="368">
        <f t="shared" si="321"/>
        <v>-27.5</v>
      </c>
      <c r="AF646" s="339"/>
      <c r="AG646" s="338"/>
      <c r="AH646" s="336"/>
      <c r="AI646" s="161">
        <f t="shared" si="322"/>
        <v>0</v>
      </c>
      <c r="AJ646" s="162">
        <f t="shared" si="307"/>
        <v>2.5</v>
      </c>
      <c r="AK646" s="163">
        <f t="shared" si="323"/>
        <v>2.5</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f t="shared" si="308"/>
        <v>12</v>
      </c>
      <c r="AX646" s="165" t="str">
        <f t="shared" si="309"/>
        <v/>
      </c>
      <c r="AY646" s="193">
        <f t="shared" si="310"/>
        <v>12</v>
      </c>
      <c r="AZ646" s="183" t="str">
        <f t="shared" si="311"/>
        <v/>
      </c>
      <c r="BA646" s="173">
        <f t="shared" si="312"/>
        <v>0.25</v>
      </c>
      <c r="BB646" s="174" t="str">
        <f t="shared" si="313"/>
        <v/>
      </c>
      <c r="BC646" s="186">
        <f t="shared" si="336"/>
        <v>0.25</v>
      </c>
      <c r="BD646" s="174" t="str">
        <f t="shared" si="314"/>
        <v/>
      </c>
      <c r="BE646" s="201" t="str">
        <f t="shared" si="315"/>
        <v/>
      </c>
      <c r="BF646" s="174" t="str">
        <f t="shared" si="316"/>
        <v/>
      </c>
      <c r="BG646" s="186" t="str">
        <f t="shared" si="317"/>
        <v/>
      </c>
      <c r="BH646" s="175" t="str">
        <f t="shared" si="318"/>
        <v/>
      </c>
      <c r="BI646" s="632"/>
    </row>
    <row r="647" spans="1:61" ht="37.5" x14ac:dyDescent="0.3">
      <c r="A647" s="221"/>
      <c r="B647" s="222"/>
      <c r="C647" s="213">
        <v>636</v>
      </c>
      <c r="D647" s="647" t="s">
        <v>3739</v>
      </c>
      <c r="E647" s="18" t="s">
        <v>3541</v>
      </c>
      <c r="F647" s="17"/>
      <c r="G647" s="134">
        <v>44272</v>
      </c>
      <c r="H647" s="135">
        <v>44287</v>
      </c>
      <c r="I647" s="141"/>
      <c r="J647" s="25"/>
      <c r="K647" s="145"/>
      <c r="L647" s="28"/>
      <c r="M647" s="395">
        <v>44287</v>
      </c>
      <c r="N647" s="158">
        <f t="shared" si="319"/>
        <v>12</v>
      </c>
      <c r="O647" s="27"/>
      <c r="P647" s="27"/>
      <c r="Q647" s="27"/>
      <c r="R647" s="27" t="s">
        <v>0</v>
      </c>
      <c r="S647" s="27"/>
      <c r="T647" s="28"/>
      <c r="U647" s="29"/>
      <c r="V647" s="32">
        <v>0.25</v>
      </c>
      <c r="W647" s="318"/>
      <c r="X647" s="319"/>
      <c r="Y647" s="160">
        <f t="shared" si="305"/>
        <v>0.25</v>
      </c>
      <c r="Z647" s="159">
        <f t="shared" si="320"/>
        <v>2.5</v>
      </c>
      <c r="AA647" s="327"/>
      <c r="AB647" s="400">
        <f t="shared" si="329"/>
        <v>-30</v>
      </c>
      <c r="AC647" s="371"/>
      <c r="AD647" s="226" t="str">
        <f t="shared" si="306"/>
        <v/>
      </c>
      <c r="AE647" s="368">
        <f t="shared" si="321"/>
        <v>-27.5</v>
      </c>
      <c r="AF647" s="339"/>
      <c r="AG647" s="338"/>
      <c r="AH647" s="336"/>
      <c r="AI647" s="161">
        <f t="shared" si="322"/>
        <v>0</v>
      </c>
      <c r="AJ647" s="162">
        <f t="shared" si="307"/>
        <v>2.5</v>
      </c>
      <c r="AK647" s="163">
        <f t="shared" si="323"/>
        <v>2.5</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f t="shared" si="308"/>
        <v>12</v>
      </c>
      <c r="AX647" s="165" t="str">
        <f t="shared" si="309"/>
        <v/>
      </c>
      <c r="AY647" s="193">
        <f t="shared" si="310"/>
        <v>12</v>
      </c>
      <c r="AZ647" s="183" t="str">
        <f t="shared" si="311"/>
        <v/>
      </c>
      <c r="BA647" s="173">
        <f t="shared" si="312"/>
        <v>0.25</v>
      </c>
      <c r="BB647" s="174" t="str">
        <f t="shared" si="313"/>
        <v/>
      </c>
      <c r="BC647" s="186">
        <f t="shared" si="336"/>
        <v>0.25</v>
      </c>
      <c r="BD647" s="174" t="str">
        <f t="shared" si="314"/>
        <v/>
      </c>
      <c r="BE647" s="201" t="str">
        <f t="shared" si="315"/>
        <v/>
      </c>
      <c r="BF647" s="174" t="str">
        <f t="shared" si="316"/>
        <v/>
      </c>
      <c r="BG647" s="186" t="str">
        <f t="shared" si="317"/>
        <v/>
      </c>
      <c r="BH647" s="175" t="str">
        <f t="shared" si="318"/>
        <v/>
      </c>
      <c r="BI647" s="632"/>
    </row>
    <row r="648" spans="1:61" ht="342.75" customHeight="1" x14ac:dyDescent="0.3">
      <c r="A648" s="221"/>
      <c r="B648" s="222"/>
      <c r="C648" s="214">
        <v>637</v>
      </c>
      <c r="D648" s="640" t="s">
        <v>3740</v>
      </c>
      <c r="E648" s="16" t="s">
        <v>46</v>
      </c>
      <c r="F648" s="17"/>
      <c r="G648" s="134">
        <v>44272</v>
      </c>
      <c r="H648" s="137">
        <v>44285</v>
      </c>
      <c r="I648" s="143" t="s">
        <v>0</v>
      </c>
      <c r="J648" s="80"/>
      <c r="K648" s="147"/>
      <c r="L648" s="30"/>
      <c r="M648" s="395">
        <v>44285</v>
      </c>
      <c r="N648" s="158">
        <f t="shared" si="319"/>
        <v>10</v>
      </c>
      <c r="O648" s="27"/>
      <c r="P648" s="27"/>
      <c r="Q648" s="27"/>
      <c r="R648" s="27" t="s">
        <v>0</v>
      </c>
      <c r="S648" s="27"/>
      <c r="T648" s="28"/>
      <c r="U648" s="29"/>
      <c r="V648" s="32">
        <v>0.25</v>
      </c>
      <c r="W648" s="318"/>
      <c r="X648" s="319"/>
      <c r="Y648" s="160">
        <f t="shared" si="305"/>
        <v>0.25</v>
      </c>
      <c r="Z648" s="159">
        <f t="shared" si="320"/>
        <v>2.5</v>
      </c>
      <c r="AA648" s="327"/>
      <c r="AB648" s="400">
        <f t="shared" si="329"/>
        <v>-30</v>
      </c>
      <c r="AC648" s="371"/>
      <c r="AD648" s="226" t="str">
        <f t="shared" si="306"/>
        <v/>
      </c>
      <c r="AE648" s="368">
        <f t="shared" si="321"/>
        <v>-27.5</v>
      </c>
      <c r="AF648" s="339"/>
      <c r="AG648" s="338"/>
      <c r="AH648" s="336"/>
      <c r="AI648" s="161">
        <f t="shared" si="322"/>
        <v>0</v>
      </c>
      <c r="AJ648" s="162">
        <f t="shared" si="307"/>
        <v>2.5</v>
      </c>
      <c r="AK648" s="163">
        <f t="shared" si="323"/>
        <v>2.5</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f t="shared" si="308"/>
        <v>10</v>
      </c>
      <c r="AX648" s="165" t="str">
        <f t="shared" si="309"/>
        <v/>
      </c>
      <c r="AY648" s="193">
        <f t="shared" si="310"/>
        <v>10</v>
      </c>
      <c r="AZ648" s="183" t="str">
        <f t="shared" si="311"/>
        <v/>
      </c>
      <c r="BA648" s="173">
        <f t="shared" si="312"/>
        <v>0.25</v>
      </c>
      <c r="BB648" s="174" t="str">
        <f t="shared" si="313"/>
        <v/>
      </c>
      <c r="BC648" s="186">
        <f t="shared" si="336"/>
        <v>0.25</v>
      </c>
      <c r="BD648" s="174" t="str">
        <f t="shared" si="314"/>
        <v/>
      </c>
      <c r="BE648" s="201" t="str">
        <f t="shared" si="315"/>
        <v/>
      </c>
      <c r="BF648" s="174" t="str">
        <f t="shared" si="316"/>
        <v/>
      </c>
      <c r="BG648" s="186" t="str">
        <f t="shared" si="317"/>
        <v/>
      </c>
      <c r="BH648" s="175" t="str">
        <f t="shared" si="318"/>
        <v/>
      </c>
      <c r="BI648" s="632"/>
    </row>
    <row r="649" spans="1:61" ht="342.75" customHeight="1" x14ac:dyDescent="0.3">
      <c r="A649" s="221"/>
      <c r="B649" s="222"/>
      <c r="C649" s="214">
        <v>638</v>
      </c>
      <c r="D649" s="643" t="s">
        <v>3740</v>
      </c>
      <c r="E649" s="16" t="s">
        <v>3505</v>
      </c>
      <c r="F649" s="17"/>
      <c r="G649" s="134">
        <v>44272</v>
      </c>
      <c r="H649" s="135">
        <v>44285</v>
      </c>
      <c r="I649" s="141" t="s">
        <v>0</v>
      </c>
      <c r="J649" s="25"/>
      <c r="K649" s="145"/>
      <c r="L649" s="28"/>
      <c r="M649" s="395">
        <v>44285</v>
      </c>
      <c r="N649" s="158">
        <f t="shared" si="319"/>
        <v>10</v>
      </c>
      <c r="O649" s="27"/>
      <c r="P649" s="27"/>
      <c r="Q649" s="27"/>
      <c r="R649" s="27" t="s">
        <v>0</v>
      </c>
      <c r="S649" s="27"/>
      <c r="T649" s="28"/>
      <c r="U649" s="29"/>
      <c r="V649" s="32">
        <v>0.25</v>
      </c>
      <c r="W649" s="318"/>
      <c r="X649" s="319"/>
      <c r="Y649" s="160">
        <f t="shared" si="305"/>
        <v>0.25</v>
      </c>
      <c r="Z649" s="159">
        <f t="shared" si="320"/>
        <v>2.5</v>
      </c>
      <c r="AA649" s="327"/>
      <c r="AB649" s="400">
        <f t="shared" si="329"/>
        <v>-30</v>
      </c>
      <c r="AC649" s="371"/>
      <c r="AD649" s="226" t="str">
        <f t="shared" si="306"/>
        <v/>
      </c>
      <c r="AE649" s="368">
        <f t="shared" si="321"/>
        <v>-27.5</v>
      </c>
      <c r="AF649" s="339"/>
      <c r="AG649" s="338"/>
      <c r="AH649" s="336"/>
      <c r="AI649" s="161">
        <f t="shared" si="322"/>
        <v>0</v>
      </c>
      <c r="AJ649" s="162">
        <f t="shared" si="307"/>
        <v>2.5</v>
      </c>
      <c r="AK649" s="163">
        <f t="shared" si="323"/>
        <v>2.5</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f t="shared" si="308"/>
        <v>10</v>
      </c>
      <c r="AX649" s="165" t="str">
        <f t="shared" si="309"/>
        <v/>
      </c>
      <c r="AY649" s="193">
        <f t="shared" si="310"/>
        <v>10</v>
      </c>
      <c r="AZ649" s="183" t="str">
        <f t="shared" si="311"/>
        <v/>
      </c>
      <c r="BA649" s="173">
        <f t="shared" si="312"/>
        <v>0.25</v>
      </c>
      <c r="BB649" s="174" t="str">
        <f t="shared" si="313"/>
        <v/>
      </c>
      <c r="BC649" s="186">
        <f t="shared" si="336"/>
        <v>0.25</v>
      </c>
      <c r="BD649" s="174" t="str">
        <f t="shared" si="314"/>
        <v/>
      </c>
      <c r="BE649" s="201" t="str">
        <f t="shared" si="315"/>
        <v/>
      </c>
      <c r="BF649" s="174" t="str">
        <f t="shared" si="316"/>
        <v/>
      </c>
      <c r="BG649" s="186" t="str">
        <f t="shared" si="317"/>
        <v/>
      </c>
      <c r="BH649" s="175" t="str">
        <f t="shared" si="318"/>
        <v/>
      </c>
      <c r="BI649" s="632"/>
    </row>
    <row r="650" spans="1:61" ht="342.75" customHeight="1" x14ac:dyDescent="0.3">
      <c r="A650" s="221"/>
      <c r="B650" s="222"/>
      <c r="C650" s="213">
        <v>639</v>
      </c>
      <c r="D650" s="647" t="s">
        <v>3740</v>
      </c>
      <c r="E650" s="16" t="s">
        <v>3541</v>
      </c>
      <c r="F650" s="17"/>
      <c r="G650" s="134">
        <v>44272</v>
      </c>
      <c r="H650" s="135">
        <v>44285</v>
      </c>
      <c r="I650" s="141" t="s">
        <v>0</v>
      </c>
      <c r="J650" s="25"/>
      <c r="K650" s="145"/>
      <c r="L650" s="28"/>
      <c r="M650" s="395">
        <v>44285</v>
      </c>
      <c r="N650" s="158">
        <f t="shared" si="319"/>
        <v>10</v>
      </c>
      <c r="O650" s="27"/>
      <c r="P650" s="27"/>
      <c r="Q650" s="27"/>
      <c r="R650" s="27" t="s">
        <v>0</v>
      </c>
      <c r="S650" s="27"/>
      <c r="T650" s="28"/>
      <c r="U650" s="29"/>
      <c r="V650" s="32">
        <v>0.25</v>
      </c>
      <c r="W650" s="318"/>
      <c r="X650" s="319"/>
      <c r="Y650" s="160">
        <f t="shared" si="305"/>
        <v>0.25</v>
      </c>
      <c r="Z650" s="159">
        <f t="shared" si="320"/>
        <v>2.5</v>
      </c>
      <c r="AA650" s="327"/>
      <c r="AB650" s="400">
        <f t="shared" si="329"/>
        <v>-30</v>
      </c>
      <c r="AC650" s="371"/>
      <c r="AD650" s="226" t="str">
        <f t="shared" si="306"/>
        <v/>
      </c>
      <c r="AE650" s="368">
        <f t="shared" si="321"/>
        <v>-27.5</v>
      </c>
      <c r="AF650" s="339"/>
      <c r="AG650" s="338"/>
      <c r="AH650" s="336"/>
      <c r="AI650" s="161">
        <f t="shared" si="322"/>
        <v>0</v>
      </c>
      <c r="AJ650" s="162">
        <f t="shared" si="307"/>
        <v>2.5</v>
      </c>
      <c r="AK650" s="163">
        <f t="shared" si="323"/>
        <v>2.5</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f t="shared" si="308"/>
        <v>10</v>
      </c>
      <c r="AX650" s="165" t="str">
        <f t="shared" si="309"/>
        <v/>
      </c>
      <c r="AY650" s="193">
        <f t="shared" si="310"/>
        <v>10</v>
      </c>
      <c r="AZ650" s="183" t="str">
        <f t="shared" si="311"/>
        <v/>
      </c>
      <c r="BA650" s="173">
        <f t="shared" si="312"/>
        <v>0.25</v>
      </c>
      <c r="BB650" s="174" t="str">
        <f t="shared" si="313"/>
        <v/>
      </c>
      <c r="BC650" s="186">
        <f t="shared" si="336"/>
        <v>0.25</v>
      </c>
      <c r="BD650" s="174" t="str">
        <f t="shared" si="314"/>
        <v/>
      </c>
      <c r="BE650" s="201" t="str">
        <f t="shared" si="315"/>
        <v/>
      </c>
      <c r="BF650" s="174" t="str">
        <f t="shared" si="316"/>
        <v/>
      </c>
      <c r="BG650" s="186" t="str">
        <f t="shared" si="317"/>
        <v/>
      </c>
      <c r="BH650" s="175" t="str">
        <f t="shared" si="318"/>
        <v/>
      </c>
      <c r="BI650" s="632"/>
    </row>
    <row r="651" spans="1:61" ht="56.25" x14ac:dyDescent="0.3">
      <c r="A651" s="221"/>
      <c r="B651" s="222"/>
      <c r="C651" s="214">
        <v>640</v>
      </c>
      <c r="D651" s="655" t="s">
        <v>3741</v>
      </c>
      <c r="E651" s="18" t="s">
        <v>46</v>
      </c>
      <c r="F651" s="17"/>
      <c r="G651" s="134">
        <v>44272</v>
      </c>
      <c r="H651" s="135">
        <v>44294</v>
      </c>
      <c r="I651" s="141"/>
      <c r="J651" s="25"/>
      <c r="K651" s="145"/>
      <c r="L651" s="28"/>
      <c r="M651" s="395">
        <v>44294</v>
      </c>
      <c r="N651" s="158">
        <f t="shared" si="319"/>
        <v>17</v>
      </c>
      <c r="O651" s="27" t="s">
        <v>0</v>
      </c>
      <c r="P651" s="27"/>
      <c r="Q651" s="27"/>
      <c r="R651" s="27"/>
      <c r="S651" s="27"/>
      <c r="T651" s="28"/>
      <c r="U651" s="29"/>
      <c r="V651" s="32">
        <v>0.25</v>
      </c>
      <c r="W651" s="318">
        <v>0.25</v>
      </c>
      <c r="X651" s="319"/>
      <c r="Y651" s="160">
        <f t="shared" si="305"/>
        <v>0.5</v>
      </c>
      <c r="Z651" s="159">
        <f t="shared" si="320"/>
        <v>7.5</v>
      </c>
      <c r="AA651" s="327"/>
      <c r="AB651" s="400">
        <f t="shared" si="329"/>
        <v>-30</v>
      </c>
      <c r="AC651" s="371"/>
      <c r="AD651" s="226" t="str">
        <f t="shared" si="306"/>
        <v/>
      </c>
      <c r="AE651" s="368">
        <f t="shared" si="321"/>
        <v>-22.5</v>
      </c>
      <c r="AF651" s="339"/>
      <c r="AG651" s="338"/>
      <c r="AH651" s="336"/>
      <c r="AI651" s="161">
        <f t="shared" si="322"/>
        <v>0</v>
      </c>
      <c r="AJ651" s="162">
        <f t="shared" si="307"/>
        <v>7.5</v>
      </c>
      <c r="AK651" s="163">
        <f t="shared" si="323"/>
        <v>7.5</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f t="shared" si="308"/>
        <v>17</v>
      </c>
      <c r="AX651" s="165" t="str">
        <f t="shared" si="309"/>
        <v/>
      </c>
      <c r="AY651" s="193">
        <f t="shared" si="310"/>
        <v>17</v>
      </c>
      <c r="AZ651" s="183" t="str">
        <f t="shared" si="311"/>
        <v/>
      </c>
      <c r="BA651" s="173">
        <f t="shared" si="312"/>
        <v>0.25</v>
      </c>
      <c r="BB651" s="174" t="str">
        <f t="shared" si="313"/>
        <v/>
      </c>
      <c r="BC651" s="186">
        <f t="shared" si="336"/>
        <v>0.25</v>
      </c>
      <c r="BD651" s="174" t="str">
        <f t="shared" si="314"/>
        <v/>
      </c>
      <c r="BE651" s="201">
        <f t="shared" si="315"/>
        <v>0.25</v>
      </c>
      <c r="BF651" s="174" t="str">
        <f t="shared" si="316"/>
        <v/>
      </c>
      <c r="BG651" s="186">
        <f t="shared" si="317"/>
        <v>0.25</v>
      </c>
      <c r="BH651" s="175" t="str">
        <f t="shared" si="318"/>
        <v/>
      </c>
      <c r="BI651" s="632"/>
    </row>
    <row r="652" spans="1:61" ht="37.5" x14ac:dyDescent="0.3">
      <c r="A652" s="221"/>
      <c r="B652" s="222"/>
      <c r="C652" s="213">
        <v>641</v>
      </c>
      <c r="D652" s="640" t="s">
        <v>3742</v>
      </c>
      <c r="E652" s="16" t="s">
        <v>46</v>
      </c>
      <c r="F652" s="17"/>
      <c r="G652" s="134">
        <v>44272</v>
      </c>
      <c r="H652" s="135">
        <v>44294</v>
      </c>
      <c r="I652" s="141"/>
      <c r="J652" s="25"/>
      <c r="K652" s="145"/>
      <c r="L652" s="28"/>
      <c r="M652" s="395">
        <v>44294</v>
      </c>
      <c r="N652" s="158">
        <f t="shared" si="319"/>
        <v>17</v>
      </c>
      <c r="O652" s="27" t="s">
        <v>0</v>
      </c>
      <c r="P652" s="27"/>
      <c r="Q652" s="27"/>
      <c r="R652" s="27"/>
      <c r="S652" s="27"/>
      <c r="T652" s="28"/>
      <c r="U652" s="29"/>
      <c r="V652" s="32">
        <v>0.25</v>
      </c>
      <c r="W652" s="318">
        <v>0.25</v>
      </c>
      <c r="X652" s="319"/>
      <c r="Y652" s="160">
        <f t="shared" ref="Y652:Y715" si="337">V652+W652+X652</f>
        <v>0.5</v>
      </c>
      <c r="Z652" s="159">
        <f t="shared" si="320"/>
        <v>7.5</v>
      </c>
      <c r="AA652" s="327"/>
      <c r="AB652" s="400">
        <f t="shared" si="329"/>
        <v>-30</v>
      </c>
      <c r="AC652" s="371"/>
      <c r="AD652" s="226" t="str">
        <f t="shared" ref="AD652:AD715" si="338">IF(F652="x",(0-((V652*10)+(W652*20))),"")</f>
        <v/>
      </c>
      <c r="AE652" s="368">
        <f t="shared" si="321"/>
        <v>-22.5</v>
      </c>
      <c r="AF652" s="339"/>
      <c r="AG652" s="338"/>
      <c r="AH652" s="336"/>
      <c r="AI652" s="161">
        <f t="shared" si="322"/>
        <v>0</v>
      </c>
      <c r="AJ652" s="162">
        <f t="shared" ref="AJ652:AJ715" si="339">(X652*20)+Z652+AA652+AF652</f>
        <v>7.5</v>
      </c>
      <c r="AK652" s="163">
        <f t="shared" si="323"/>
        <v>7.5</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f t="shared" ref="AW652:AW715" si="340">IF(N652&gt;0,N652,"")</f>
        <v>17</v>
      </c>
      <c r="AX652" s="165" t="str">
        <f t="shared" ref="AX652:AX715" si="341">IF(AND(K652="x",AW652&gt;0),AW652,"")</f>
        <v/>
      </c>
      <c r="AY652" s="193">
        <f t="shared" ref="AY652:AY715" si="342">IF(OR(K652="x",F652="x",AW652&lt;=0),"",AW652)</f>
        <v>17</v>
      </c>
      <c r="AZ652" s="183" t="str">
        <f t="shared" ref="AZ652:AZ715" si="343">IF(AND(F652="x",AW652&gt;0),AW652,"")</f>
        <v/>
      </c>
      <c r="BA652" s="173">
        <f t="shared" ref="BA652:BA715" si="344">IF(V652&gt;0,V652,"")</f>
        <v>0.25</v>
      </c>
      <c r="BB652" s="174" t="str">
        <f t="shared" ref="BB652:BB715" si="345">IF(AND(K652="x",BA652&gt;0),BA652,"")</f>
        <v/>
      </c>
      <c r="BC652" s="186">
        <f t="shared" si="336"/>
        <v>0.25</v>
      </c>
      <c r="BD652" s="174" t="str">
        <f t="shared" ref="BD652:BD715" si="346">IF(AND(F652="x",BA652&gt;0),BA652,"")</f>
        <v/>
      </c>
      <c r="BE652" s="201">
        <f t="shared" ref="BE652:BE715" si="347">IF(W652&gt;0,W652,"")</f>
        <v>0.25</v>
      </c>
      <c r="BF652" s="174" t="str">
        <f t="shared" ref="BF652:BF715" si="348">IF(AND(K652="x",BE652&gt;0),BE652,"")</f>
        <v/>
      </c>
      <c r="BG652" s="186">
        <f t="shared" ref="BG652:BG715" si="349">IF(OR(K652="x",F652="x",BE652&lt;=0),"",BE652)</f>
        <v>0.25</v>
      </c>
      <c r="BH652" s="175" t="str">
        <f t="shared" ref="BH652:BH715" si="350">IF(AND(F652="x",BE652&gt;0),BE652,"")</f>
        <v/>
      </c>
      <c r="BI652" s="632"/>
    </row>
    <row r="653" spans="1:61" ht="56.25" x14ac:dyDescent="0.3">
      <c r="A653" s="221"/>
      <c r="B653" s="222"/>
      <c r="C653" s="214">
        <v>642</v>
      </c>
      <c r="D653" s="640" t="s">
        <v>3743</v>
      </c>
      <c r="E653" s="16" t="s">
        <v>46</v>
      </c>
      <c r="F653" s="17"/>
      <c r="G653" s="134">
        <v>44272</v>
      </c>
      <c r="H653" s="135">
        <v>44294</v>
      </c>
      <c r="I653" s="141"/>
      <c r="J653" s="25"/>
      <c r="K653" s="145"/>
      <c r="L653" s="28"/>
      <c r="M653" s="395">
        <v>44294</v>
      </c>
      <c r="N653" s="158">
        <f t="shared" ref="N653:N716" si="351">IF((NETWORKDAYS(G653,M653)&gt;0),(NETWORKDAYS(G653,M653)),"")</f>
        <v>17</v>
      </c>
      <c r="O653" s="27" t="s">
        <v>0</v>
      </c>
      <c r="P653" s="27"/>
      <c r="Q653" s="27"/>
      <c r="R653" s="27"/>
      <c r="S653" s="27"/>
      <c r="T653" s="28"/>
      <c r="U653" s="29"/>
      <c r="V653" s="32">
        <v>0.25</v>
      </c>
      <c r="W653" s="318">
        <v>0.25</v>
      </c>
      <c r="X653" s="319"/>
      <c r="Y653" s="160">
        <f t="shared" si="337"/>
        <v>0.5</v>
      </c>
      <c r="Z653" s="159">
        <f t="shared" ref="Z653:Z716" si="352">IF((F653="x"),0,((V653*10)+(W653*20)))</f>
        <v>7.5</v>
      </c>
      <c r="AA653" s="327"/>
      <c r="AB653" s="400">
        <f t="shared" si="329"/>
        <v>-30</v>
      </c>
      <c r="AC653" s="371"/>
      <c r="AD653" s="226" t="str">
        <f t="shared" si="338"/>
        <v/>
      </c>
      <c r="AE653" s="368">
        <f t="shared" ref="AE653:AE716" si="353">IF(AND(Z653&gt;0,F653="x"),0,IF(AND(Z653&gt;0,AC653="x"),Z653-60,IF(AND(Z653&gt;0,AB653=-30),Z653+AB653,0)))</f>
        <v>-22.5</v>
      </c>
      <c r="AF653" s="339"/>
      <c r="AG653" s="338"/>
      <c r="AH653" s="336"/>
      <c r="AI653" s="161">
        <f t="shared" ref="AI653:AI716" si="354">IF(AE653&lt;=0,AG653,AE653+AG653)</f>
        <v>0</v>
      </c>
      <c r="AJ653" s="162">
        <f t="shared" si="339"/>
        <v>7.5</v>
      </c>
      <c r="AK653" s="163">
        <f t="shared" ref="AK653:AK716" si="355">AJ653-AH653</f>
        <v>7.5</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f t="shared" si="340"/>
        <v>17</v>
      </c>
      <c r="AX653" s="165" t="str">
        <f t="shared" si="341"/>
        <v/>
      </c>
      <c r="AY653" s="193">
        <f t="shared" si="342"/>
        <v>17</v>
      </c>
      <c r="AZ653" s="183" t="str">
        <f t="shared" si="343"/>
        <v/>
      </c>
      <c r="BA653" s="173">
        <f t="shared" si="344"/>
        <v>0.25</v>
      </c>
      <c r="BB653" s="174" t="str">
        <f t="shared" si="345"/>
        <v/>
      </c>
      <c r="BC653" s="186">
        <f t="shared" si="336"/>
        <v>0.25</v>
      </c>
      <c r="BD653" s="174" t="str">
        <f t="shared" si="346"/>
        <v/>
      </c>
      <c r="BE653" s="201">
        <f t="shared" si="347"/>
        <v>0.25</v>
      </c>
      <c r="BF653" s="174" t="str">
        <f t="shared" si="348"/>
        <v/>
      </c>
      <c r="BG653" s="186">
        <f t="shared" si="349"/>
        <v>0.25</v>
      </c>
      <c r="BH653" s="175" t="str">
        <f t="shared" si="350"/>
        <v/>
      </c>
      <c r="BI653" s="632"/>
    </row>
    <row r="654" spans="1:61" ht="56.25" x14ac:dyDescent="0.3">
      <c r="A654" s="221"/>
      <c r="B654" s="222"/>
      <c r="C654" s="214">
        <v>643</v>
      </c>
      <c r="D654" s="640" t="s">
        <v>3744</v>
      </c>
      <c r="E654" s="16" t="s">
        <v>46</v>
      </c>
      <c r="F654" s="17"/>
      <c r="G654" s="134">
        <v>44273</v>
      </c>
      <c r="H654" s="135">
        <v>44294</v>
      </c>
      <c r="I654" s="141"/>
      <c r="J654" s="25"/>
      <c r="K654" s="145"/>
      <c r="L654" s="28"/>
      <c r="M654" s="395">
        <v>44294</v>
      </c>
      <c r="N654" s="158">
        <f t="shared" si="351"/>
        <v>16</v>
      </c>
      <c r="O654" s="27" t="s">
        <v>0</v>
      </c>
      <c r="P654" s="27"/>
      <c r="Q654" s="27"/>
      <c r="R654" s="27"/>
      <c r="S654" s="27"/>
      <c r="T654" s="28"/>
      <c r="U654" s="29"/>
      <c r="V654" s="32">
        <v>0.25</v>
      </c>
      <c r="W654" s="318">
        <v>0.25</v>
      </c>
      <c r="X654" s="319"/>
      <c r="Y654" s="160">
        <f t="shared" si="337"/>
        <v>0.5</v>
      </c>
      <c r="Z654" s="159">
        <f t="shared" si="352"/>
        <v>7.5</v>
      </c>
      <c r="AA654" s="327"/>
      <c r="AB654" s="400">
        <f t="shared" ref="AB654:AB717" si="361">IF(AND(Z654&gt;=0,F654="x"),0,IF(AND(Z654&gt;0,AC654="x"),0,IF(Z654&gt;0,0-30,0)))</f>
        <v>-30</v>
      </c>
      <c r="AC654" s="371"/>
      <c r="AD654" s="226" t="str">
        <f t="shared" si="338"/>
        <v/>
      </c>
      <c r="AE654" s="368">
        <f t="shared" si="353"/>
        <v>-22.5</v>
      </c>
      <c r="AF654" s="339"/>
      <c r="AG654" s="338"/>
      <c r="AH654" s="336"/>
      <c r="AI654" s="161">
        <f t="shared" si="354"/>
        <v>0</v>
      </c>
      <c r="AJ654" s="162">
        <f t="shared" si="339"/>
        <v>7.5</v>
      </c>
      <c r="AK654" s="163">
        <f t="shared" si="355"/>
        <v>7.5</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f t="shared" si="340"/>
        <v>16</v>
      </c>
      <c r="AX654" s="165" t="str">
        <f t="shared" si="341"/>
        <v/>
      </c>
      <c r="AY654" s="193">
        <f t="shared" si="342"/>
        <v>16</v>
      </c>
      <c r="AZ654" s="183" t="str">
        <f t="shared" si="343"/>
        <v/>
      </c>
      <c r="BA654" s="173">
        <f t="shared" si="344"/>
        <v>0.25</v>
      </c>
      <c r="BB654" s="174" t="str">
        <f t="shared" si="345"/>
        <v/>
      </c>
      <c r="BC654" s="186">
        <f t="shared" si="336"/>
        <v>0.25</v>
      </c>
      <c r="BD654" s="174" t="str">
        <f t="shared" si="346"/>
        <v/>
      </c>
      <c r="BE654" s="201">
        <f t="shared" si="347"/>
        <v>0.25</v>
      </c>
      <c r="BF654" s="174" t="str">
        <f t="shared" si="348"/>
        <v/>
      </c>
      <c r="BG654" s="186">
        <f t="shared" si="349"/>
        <v>0.25</v>
      </c>
      <c r="BH654" s="175" t="str">
        <f t="shared" si="350"/>
        <v/>
      </c>
      <c r="BI654" s="632"/>
    </row>
    <row r="655" spans="1:61" ht="75" x14ac:dyDescent="0.3">
      <c r="A655" s="221"/>
      <c r="B655" s="222"/>
      <c r="C655" s="213">
        <v>644</v>
      </c>
      <c r="D655" s="655" t="s">
        <v>3745</v>
      </c>
      <c r="E655" s="18" t="s">
        <v>46</v>
      </c>
      <c r="F655" s="17"/>
      <c r="G655" s="134">
        <v>44273</v>
      </c>
      <c r="H655" s="135">
        <v>44278</v>
      </c>
      <c r="I655" s="141" t="s">
        <v>0</v>
      </c>
      <c r="J655" s="25"/>
      <c r="K655" s="145"/>
      <c r="L655" s="28"/>
      <c r="M655" s="395">
        <v>44278</v>
      </c>
      <c r="N655" s="158">
        <f t="shared" si="351"/>
        <v>4</v>
      </c>
      <c r="O655" s="27"/>
      <c r="P655" s="27"/>
      <c r="Q655" s="27"/>
      <c r="R655" s="27" t="s">
        <v>0</v>
      </c>
      <c r="S655" s="27"/>
      <c r="T655" s="28"/>
      <c r="U655" s="29"/>
      <c r="V655" s="32">
        <v>0.25</v>
      </c>
      <c r="W655" s="318"/>
      <c r="X655" s="319"/>
      <c r="Y655" s="160">
        <f t="shared" si="337"/>
        <v>0.25</v>
      </c>
      <c r="Z655" s="159">
        <f t="shared" si="352"/>
        <v>2.5</v>
      </c>
      <c r="AA655" s="327"/>
      <c r="AB655" s="400">
        <f t="shared" si="361"/>
        <v>-30</v>
      </c>
      <c r="AC655" s="371"/>
      <c r="AD655" s="226" t="str">
        <f t="shared" si="338"/>
        <v/>
      </c>
      <c r="AE655" s="368">
        <f t="shared" si="353"/>
        <v>-27.5</v>
      </c>
      <c r="AF655" s="339"/>
      <c r="AG655" s="338"/>
      <c r="AH655" s="336"/>
      <c r="AI655" s="161">
        <f t="shared" si="354"/>
        <v>0</v>
      </c>
      <c r="AJ655" s="162">
        <f t="shared" si="339"/>
        <v>2.5</v>
      </c>
      <c r="AK655" s="163">
        <f t="shared" si="355"/>
        <v>2.5</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f t="shared" si="340"/>
        <v>4</v>
      </c>
      <c r="AX655" s="165" t="str">
        <f t="shared" si="341"/>
        <v/>
      </c>
      <c r="AY655" s="193">
        <f t="shared" si="342"/>
        <v>4</v>
      </c>
      <c r="AZ655" s="183" t="str">
        <f t="shared" si="343"/>
        <v/>
      </c>
      <c r="BA655" s="173">
        <f t="shared" si="344"/>
        <v>0.25</v>
      </c>
      <c r="BB655" s="174" t="str">
        <f t="shared" si="345"/>
        <v/>
      </c>
      <c r="BC655" s="186">
        <f t="shared" si="336"/>
        <v>0.25</v>
      </c>
      <c r="BD655" s="174" t="str">
        <f t="shared" si="346"/>
        <v/>
      </c>
      <c r="BE655" s="201" t="str">
        <f t="shared" si="347"/>
        <v/>
      </c>
      <c r="BF655" s="174" t="str">
        <f t="shared" si="348"/>
        <v/>
      </c>
      <c r="BG655" s="186" t="str">
        <f t="shared" si="349"/>
        <v/>
      </c>
      <c r="BH655" s="175" t="str">
        <f t="shared" si="350"/>
        <v/>
      </c>
      <c r="BI655" s="632"/>
    </row>
    <row r="656" spans="1:61" ht="75" x14ac:dyDescent="0.3">
      <c r="A656" s="221"/>
      <c r="B656" s="222"/>
      <c r="C656" s="214">
        <v>645</v>
      </c>
      <c r="D656" s="660" t="s">
        <v>3745</v>
      </c>
      <c r="E656" s="16" t="s">
        <v>3505</v>
      </c>
      <c r="F656" s="17"/>
      <c r="G656" s="134">
        <v>44273</v>
      </c>
      <c r="H656" s="135">
        <v>44278</v>
      </c>
      <c r="I656" s="141" t="s">
        <v>0</v>
      </c>
      <c r="J656" s="25"/>
      <c r="K656" s="145"/>
      <c r="L656" s="28"/>
      <c r="M656" s="395">
        <v>44278</v>
      </c>
      <c r="N656" s="158">
        <f t="shared" si="351"/>
        <v>4</v>
      </c>
      <c r="O656" s="27"/>
      <c r="P656" s="27"/>
      <c r="Q656" s="27"/>
      <c r="R656" s="27" t="s">
        <v>0</v>
      </c>
      <c r="S656" s="27"/>
      <c r="T656" s="28"/>
      <c r="U656" s="29"/>
      <c r="V656" s="32">
        <v>0.25</v>
      </c>
      <c r="W656" s="318"/>
      <c r="X656" s="319"/>
      <c r="Y656" s="160">
        <f t="shared" si="337"/>
        <v>0.25</v>
      </c>
      <c r="Z656" s="159">
        <f t="shared" si="352"/>
        <v>2.5</v>
      </c>
      <c r="AA656" s="327"/>
      <c r="AB656" s="400">
        <f t="shared" si="361"/>
        <v>-30</v>
      </c>
      <c r="AC656" s="371"/>
      <c r="AD656" s="226" t="str">
        <f t="shared" si="338"/>
        <v/>
      </c>
      <c r="AE656" s="368">
        <f t="shared" si="353"/>
        <v>-27.5</v>
      </c>
      <c r="AF656" s="339"/>
      <c r="AG656" s="338"/>
      <c r="AH656" s="336"/>
      <c r="AI656" s="161">
        <f t="shared" si="354"/>
        <v>0</v>
      </c>
      <c r="AJ656" s="162">
        <f t="shared" si="339"/>
        <v>2.5</v>
      </c>
      <c r="AK656" s="163">
        <f t="shared" si="355"/>
        <v>2.5</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f t="shared" si="340"/>
        <v>4</v>
      </c>
      <c r="AX656" s="165" t="str">
        <f t="shared" si="341"/>
        <v/>
      </c>
      <c r="AY656" s="193">
        <f t="shared" si="342"/>
        <v>4</v>
      </c>
      <c r="AZ656" s="183" t="str">
        <f t="shared" si="343"/>
        <v/>
      </c>
      <c r="BA656" s="173">
        <f t="shared" si="344"/>
        <v>0.25</v>
      </c>
      <c r="BB656" s="174" t="str">
        <f t="shared" si="345"/>
        <v/>
      </c>
      <c r="BC656" s="186">
        <f t="shared" si="336"/>
        <v>0.25</v>
      </c>
      <c r="BD656" s="174" t="str">
        <f t="shared" si="346"/>
        <v/>
      </c>
      <c r="BE656" s="201" t="str">
        <f t="shared" si="347"/>
        <v/>
      </c>
      <c r="BF656" s="174" t="str">
        <f t="shared" si="348"/>
        <v/>
      </c>
      <c r="BG656" s="186" t="str">
        <f t="shared" si="349"/>
        <v/>
      </c>
      <c r="BH656" s="175" t="str">
        <f t="shared" si="350"/>
        <v/>
      </c>
      <c r="BI656" s="632"/>
    </row>
    <row r="657" spans="1:140" ht="75" x14ac:dyDescent="0.3">
      <c r="A657" s="221"/>
      <c r="B657" s="222"/>
      <c r="C657" s="213">
        <v>646</v>
      </c>
      <c r="D657" s="661" t="s">
        <v>3745</v>
      </c>
      <c r="E657" s="22" t="s">
        <v>3541</v>
      </c>
      <c r="F657" s="17"/>
      <c r="G657" s="134">
        <v>44273</v>
      </c>
      <c r="H657" s="135">
        <v>44278</v>
      </c>
      <c r="I657" s="141" t="s">
        <v>0</v>
      </c>
      <c r="J657" s="25"/>
      <c r="K657" s="145"/>
      <c r="L657" s="28"/>
      <c r="M657" s="395">
        <v>44278</v>
      </c>
      <c r="N657" s="158">
        <f t="shared" si="351"/>
        <v>4</v>
      </c>
      <c r="O657" s="27"/>
      <c r="P657" s="27"/>
      <c r="Q657" s="27"/>
      <c r="R657" s="27" t="s">
        <v>0</v>
      </c>
      <c r="S657" s="27"/>
      <c r="T657" s="28"/>
      <c r="U657" s="29"/>
      <c r="V657" s="32">
        <v>0.25</v>
      </c>
      <c r="W657" s="318"/>
      <c r="X657" s="319"/>
      <c r="Y657" s="160">
        <f t="shared" si="337"/>
        <v>0.25</v>
      </c>
      <c r="Z657" s="159">
        <f t="shared" si="352"/>
        <v>2.5</v>
      </c>
      <c r="AA657" s="327"/>
      <c r="AB657" s="400">
        <f t="shared" si="361"/>
        <v>-30</v>
      </c>
      <c r="AC657" s="371"/>
      <c r="AD657" s="226" t="str">
        <f t="shared" si="338"/>
        <v/>
      </c>
      <c r="AE657" s="368">
        <f t="shared" si="353"/>
        <v>-27.5</v>
      </c>
      <c r="AF657" s="339"/>
      <c r="AG657" s="338"/>
      <c r="AH657" s="336"/>
      <c r="AI657" s="161">
        <f t="shared" si="354"/>
        <v>0</v>
      </c>
      <c r="AJ657" s="162">
        <f t="shared" si="339"/>
        <v>2.5</v>
      </c>
      <c r="AK657" s="163">
        <f t="shared" si="355"/>
        <v>2.5</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f t="shared" si="340"/>
        <v>4</v>
      </c>
      <c r="AX657" s="165" t="str">
        <f t="shared" si="341"/>
        <v/>
      </c>
      <c r="AY657" s="193">
        <f t="shared" si="342"/>
        <v>4</v>
      </c>
      <c r="AZ657" s="183" t="str">
        <f t="shared" si="343"/>
        <v/>
      </c>
      <c r="BA657" s="173">
        <f t="shared" si="344"/>
        <v>0.25</v>
      </c>
      <c r="BB657" s="174" t="str">
        <f t="shared" si="345"/>
        <v/>
      </c>
      <c r="BC657" s="186">
        <f t="shared" si="336"/>
        <v>0.25</v>
      </c>
      <c r="BD657" s="174" t="str">
        <f t="shared" si="346"/>
        <v/>
      </c>
      <c r="BE657" s="201" t="str">
        <f t="shared" si="347"/>
        <v/>
      </c>
      <c r="BF657" s="174" t="str">
        <f t="shared" si="348"/>
        <v/>
      </c>
      <c r="BG657" s="186" t="str">
        <f t="shared" si="349"/>
        <v/>
      </c>
      <c r="BH657" s="175" t="str">
        <f t="shared" si="350"/>
        <v/>
      </c>
      <c r="BI657" s="632"/>
    </row>
    <row r="658" spans="1:140" ht="56.25" x14ac:dyDescent="0.3">
      <c r="A658" s="221"/>
      <c r="B658" s="222"/>
      <c r="C658" s="214">
        <v>647</v>
      </c>
      <c r="D658" s="640" t="s">
        <v>3746</v>
      </c>
      <c r="E658" s="16" t="s">
        <v>3508</v>
      </c>
      <c r="F658" s="17"/>
      <c r="G658" s="134">
        <v>44274</v>
      </c>
      <c r="H658" s="135">
        <v>44292</v>
      </c>
      <c r="I658" s="141"/>
      <c r="J658" s="25"/>
      <c r="K658" s="145"/>
      <c r="L658" s="28"/>
      <c r="M658" s="395">
        <v>44292</v>
      </c>
      <c r="N658" s="158">
        <f t="shared" si="351"/>
        <v>13</v>
      </c>
      <c r="O658" s="27"/>
      <c r="P658" s="27"/>
      <c r="Q658" s="27"/>
      <c r="R658" s="27" t="s">
        <v>0</v>
      </c>
      <c r="S658" s="27"/>
      <c r="T658" s="28"/>
      <c r="U658" s="29"/>
      <c r="V658" s="32">
        <v>0.25</v>
      </c>
      <c r="W658" s="318"/>
      <c r="X658" s="319"/>
      <c r="Y658" s="160">
        <f t="shared" si="337"/>
        <v>0.25</v>
      </c>
      <c r="Z658" s="159">
        <f t="shared" si="352"/>
        <v>2.5</v>
      </c>
      <c r="AA658" s="327"/>
      <c r="AB658" s="400">
        <f t="shared" si="361"/>
        <v>-30</v>
      </c>
      <c r="AC658" s="371"/>
      <c r="AD658" s="226" t="str">
        <f t="shared" si="338"/>
        <v/>
      </c>
      <c r="AE658" s="368">
        <f t="shared" si="353"/>
        <v>-27.5</v>
      </c>
      <c r="AF658" s="339"/>
      <c r="AG658" s="338"/>
      <c r="AH658" s="336"/>
      <c r="AI658" s="161">
        <f t="shared" si="354"/>
        <v>0</v>
      </c>
      <c r="AJ658" s="162">
        <f t="shared" si="339"/>
        <v>2.5</v>
      </c>
      <c r="AK658" s="163">
        <f t="shared" si="355"/>
        <v>2.5</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f t="shared" si="340"/>
        <v>13</v>
      </c>
      <c r="AX658" s="165" t="str">
        <f t="shared" si="341"/>
        <v/>
      </c>
      <c r="AY658" s="193">
        <f t="shared" si="342"/>
        <v>13</v>
      </c>
      <c r="AZ658" s="183" t="str">
        <f t="shared" si="343"/>
        <v/>
      </c>
      <c r="BA658" s="173">
        <f t="shared" si="344"/>
        <v>0.25</v>
      </c>
      <c r="BB658" s="174" t="str">
        <f t="shared" si="345"/>
        <v/>
      </c>
      <c r="BC658" s="186">
        <f t="shared" ref="BC658:BC721" si="368">IF(OR(K658="x",F658="X",BA658&lt;=0),"",BA658)</f>
        <v>0.25</v>
      </c>
      <c r="BD658" s="174" t="str">
        <f t="shared" si="346"/>
        <v/>
      </c>
      <c r="BE658" s="201" t="str">
        <f t="shared" si="347"/>
        <v/>
      </c>
      <c r="BF658" s="174" t="str">
        <f t="shared" si="348"/>
        <v/>
      </c>
      <c r="BG658" s="186" t="str">
        <f t="shared" si="349"/>
        <v/>
      </c>
      <c r="BH658" s="175" t="str">
        <f t="shared" si="350"/>
        <v/>
      </c>
      <c r="BI658" s="632"/>
    </row>
    <row r="659" spans="1:140" ht="37.5" x14ac:dyDescent="0.3">
      <c r="A659" s="221"/>
      <c r="B659" s="222"/>
      <c r="C659" s="214">
        <v>648</v>
      </c>
      <c r="D659" s="640" t="s">
        <v>3747</v>
      </c>
      <c r="E659" s="16" t="s">
        <v>3508</v>
      </c>
      <c r="F659" s="17"/>
      <c r="G659" s="134">
        <v>44274</v>
      </c>
      <c r="H659" s="135">
        <v>44292</v>
      </c>
      <c r="I659" s="141"/>
      <c r="J659" s="25"/>
      <c r="K659" s="145"/>
      <c r="L659" s="28"/>
      <c r="M659" s="395">
        <v>44292</v>
      </c>
      <c r="N659" s="158">
        <f t="shared" si="351"/>
        <v>13</v>
      </c>
      <c r="O659" s="27"/>
      <c r="P659" s="27"/>
      <c r="Q659" s="27"/>
      <c r="R659" s="27" t="s">
        <v>0</v>
      </c>
      <c r="S659" s="27"/>
      <c r="T659" s="28"/>
      <c r="U659" s="29"/>
      <c r="V659" s="32">
        <v>0.25</v>
      </c>
      <c r="W659" s="318"/>
      <c r="X659" s="319"/>
      <c r="Y659" s="160">
        <f t="shared" si="337"/>
        <v>0.25</v>
      </c>
      <c r="Z659" s="159">
        <f t="shared" si="352"/>
        <v>2.5</v>
      </c>
      <c r="AA659" s="327"/>
      <c r="AB659" s="400">
        <f t="shared" si="361"/>
        <v>-30</v>
      </c>
      <c r="AC659" s="371"/>
      <c r="AD659" s="226" t="str">
        <f t="shared" si="338"/>
        <v/>
      </c>
      <c r="AE659" s="368">
        <f t="shared" si="353"/>
        <v>-27.5</v>
      </c>
      <c r="AF659" s="339"/>
      <c r="AG659" s="338"/>
      <c r="AH659" s="336"/>
      <c r="AI659" s="161">
        <f t="shared" si="354"/>
        <v>0</v>
      </c>
      <c r="AJ659" s="162">
        <f t="shared" si="339"/>
        <v>2.5</v>
      </c>
      <c r="AK659" s="163">
        <f t="shared" si="355"/>
        <v>2.5</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f t="shared" si="340"/>
        <v>13</v>
      </c>
      <c r="AX659" s="165" t="str">
        <f t="shared" si="341"/>
        <v/>
      </c>
      <c r="AY659" s="193">
        <f t="shared" si="342"/>
        <v>13</v>
      </c>
      <c r="AZ659" s="183" t="str">
        <f t="shared" si="343"/>
        <v/>
      </c>
      <c r="BA659" s="173">
        <f t="shared" si="344"/>
        <v>0.25</v>
      </c>
      <c r="BB659" s="174" t="str">
        <f t="shared" si="345"/>
        <v/>
      </c>
      <c r="BC659" s="186">
        <f t="shared" si="368"/>
        <v>0.25</v>
      </c>
      <c r="BD659" s="174" t="str">
        <f t="shared" si="346"/>
        <v/>
      </c>
      <c r="BE659" s="201" t="str">
        <f t="shared" si="347"/>
        <v/>
      </c>
      <c r="BF659" s="174" t="str">
        <f t="shared" si="348"/>
        <v/>
      </c>
      <c r="BG659" s="186" t="str">
        <f t="shared" si="349"/>
        <v/>
      </c>
      <c r="BH659" s="175" t="str">
        <f t="shared" si="350"/>
        <v/>
      </c>
      <c r="BI659" s="632"/>
    </row>
    <row r="660" spans="1:140" ht="37.5" x14ac:dyDescent="0.3">
      <c r="A660" s="221"/>
      <c r="B660" s="222"/>
      <c r="C660" s="213">
        <v>649</v>
      </c>
      <c r="D660" s="656" t="s">
        <v>3748</v>
      </c>
      <c r="E660" s="16" t="s">
        <v>3508</v>
      </c>
      <c r="F660" s="17"/>
      <c r="G660" s="134">
        <v>44274</v>
      </c>
      <c r="H660" s="135">
        <v>44292</v>
      </c>
      <c r="I660" s="143"/>
      <c r="J660" s="80"/>
      <c r="K660" s="147"/>
      <c r="L660" s="30"/>
      <c r="M660" s="395">
        <v>44292</v>
      </c>
      <c r="N660" s="158">
        <f t="shared" si="351"/>
        <v>13</v>
      </c>
      <c r="O660" s="27"/>
      <c r="P660" s="27"/>
      <c r="Q660" s="27"/>
      <c r="R660" s="27" t="s">
        <v>0</v>
      </c>
      <c r="S660" s="27"/>
      <c r="T660" s="30"/>
      <c r="U660" s="31"/>
      <c r="V660" s="32">
        <v>0.25</v>
      </c>
      <c r="W660" s="320"/>
      <c r="X660" s="318"/>
      <c r="Y660" s="160">
        <f t="shared" si="337"/>
        <v>0.25</v>
      </c>
      <c r="Z660" s="159">
        <f t="shared" si="352"/>
        <v>2.5</v>
      </c>
      <c r="AA660" s="328"/>
      <c r="AB660" s="400">
        <f t="shared" si="361"/>
        <v>-30</v>
      </c>
      <c r="AC660" s="371"/>
      <c r="AD660" s="226" t="str">
        <f t="shared" si="338"/>
        <v/>
      </c>
      <c r="AE660" s="368">
        <f t="shared" si="353"/>
        <v>-27.5</v>
      </c>
      <c r="AF660" s="340"/>
      <c r="AG660" s="341"/>
      <c r="AH660" s="339"/>
      <c r="AI660" s="161">
        <f t="shared" si="354"/>
        <v>0</v>
      </c>
      <c r="AJ660" s="162">
        <f t="shared" si="339"/>
        <v>2.5</v>
      </c>
      <c r="AK660" s="163">
        <f t="shared" si="355"/>
        <v>2.5</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f t="shared" si="340"/>
        <v>13</v>
      </c>
      <c r="AX660" s="165" t="str">
        <f t="shared" si="341"/>
        <v/>
      </c>
      <c r="AY660" s="193">
        <f t="shared" si="342"/>
        <v>13</v>
      </c>
      <c r="AZ660" s="183" t="str">
        <f t="shared" si="343"/>
        <v/>
      </c>
      <c r="BA660" s="173">
        <f t="shared" si="344"/>
        <v>0.25</v>
      </c>
      <c r="BB660" s="174" t="str">
        <f t="shared" si="345"/>
        <v/>
      </c>
      <c r="BC660" s="186">
        <f t="shared" si="368"/>
        <v>0.25</v>
      </c>
      <c r="BD660" s="174" t="str">
        <f t="shared" si="346"/>
        <v/>
      </c>
      <c r="BE660" s="201" t="str">
        <f t="shared" si="347"/>
        <v/>
      </c>
      <c r="BF660" s="174" t="str">
        <f t="shared" si="348"/>
        <v/>
      </c>
      <c r="BG660" s="186" t="str">
        <f t="shared" si="349"/>
        <v/>
      </c>
      <c r="BH660" s="175" t="str">
        <f t="shared" si="350"/>
        <v/>
      </c>
      <c r="BI660" s="632"/>
    </row>
    <row r="661" spans="1:140" s="26" customFormat="1" ht="37.5" x14ac:dyDescent="0.3">
      <c r="A661" s="221"/>
      <c r="B661" s="222"/>
      <c r="C661" s="213">
        <v>650</v>
      </c>
      <c r="D661" s="640" t="s">
        <v>3749</v>
      </c>
      <c r="E661" s="16" t="s">
        <v>3508</v>
      </c>
      <c r="F661" s="17"/>
      <c r="G661" s="134">
        <v>44274</v>
      </c>
      <c r="H661" s="135">
        <v>44292</v>
      </c>
      <c r="I661" s="141"/>
      <c r="J661" s="25"/>
      <c r="K661" s="145"/>
      <c r="L661" s="28"/>
      <c r="M661" s="395">
        <v>44292</v>
      </c>
      <c r="N661" s="158">
        <f t="shared" si="351"/>
        <v>13</v>
      </c>
      <c r="O661" s="27"/>
      <c r="P661" s="27"/>
      <c r="Q661" s="27"/>
      <c r="R661" s="27" t="s">
        <v>0</v>
      </c>
      <c r="S661" s="27"/>
      <c r="T661" s="27"/>
      <c r="U661" s="28"/>
      <c r="V661" s="32">
        <v>0.25</v>
      </c>
      <c r="W661" s="318"/>
      <c r="X661" s="318"/>
      <c r="Y661" s="160">
        <f t="shared" si="337"/>
        <v>0.25</v>
      </c>
      <c r="Z661" s="159">
        <f t="shared" si="352"/>
        <v>2.5</v>
      </c>
      <c r="AA661" s="327"/>
      <c r="AB661" s="400">
        <f t="shared" si="361"/>
        <v>-30</v>
      </c>
      <c r="AC661" s="371"/>
      <c r="AD661" s="226" t="str">
        <f t="shared" si="338"/>
        <v/>
      </c>
      <c r="AE661" s="368">
        <f t="shared" si="353"/>
        <v>-27.5</v>
      </c>
      <c r="AF661" s="339"/>
      <c r="AG661" s="342"/>
      <c r="AH661" s="339"/>
      <c r="AI661" s="161">
        <f t="shared" si="354"/>
        <v>0</v>
      </c>
      <c r="AJ661" s="162">
        <f t="shared" si="339"/>
        <v>2.5</v>
      </c>
      <c r="AK661" s="163">
        <f t="shared" si="355"/>
        <v>2.5</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f t="shared" si="340"/>
        <v>13</v>
      </c>
      <c r="AX661" s="165" t="str">
        <f t="shared" si="341"/>
        <v/>
      </c>
      <c r="AY661" s="193">
        <f t="shared" si="342"/>
        <v>13</v>
      </c>
      <c r="AZ661" s="183" t="str">
        <f t="shared" si="343"/>
        <v/>
      </c>
      <c r="BA661" s="173">
        <f t="shared" si="344"/>
        <v>0.25</v>
      </c>
      <c r="BB661" s="174" t="str">
        <f t="shared" si="345"/>
        <v/>
      </c>
      <c r="BC661" s="186">
        <f t="shared" si="368"/>
        <v>0.25</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56.25" x14ac:dyDescent="0.3">
      <c r="A662" s="219"/>
      <c r="B662" s="220"/>
      <c r="C662" s="213">
        <v>651</v>
      </c>
      <c r="D662" s="639" t="s">
        <v>3750</v>
      </c>
      <c r="E662" s="16" t="s">
        <v>3508</v>
      </c>
      <c r="F662" s="34"/>
      <c r="G662" s="134">
        <v>44274</v>
      </c>
      <c r="H662" s="135">
        <v>44292</v>
      </c>
      <c r="I662" s="140"/>
      <c r="J662" s="78"/>
      <c r="K662" s="144"/>
      <c r="L662" s="119"/>
      <c r="M662" s="395">
        <v>44292</v>
      </c>
      <c r="N662" s="158">
        <f t="shared" si="351"/>
        <v>13</v>
      </c>
      <c r="O662" s="321"/>
      <c r="P662" s="315"/>
      <c r="Q662" s="315"/>
      <c r="R662" s="27" t="s">
        <v>0</v>
      </c>
      <c r="S662" s="315"/>
      <c r="T662" s="315"/>
      <c r="U662" s="316"/>
      <c r="V662" s="32">
        <v>0.25</v>
      </c>
      <c r="W662" s="313"/>
      <c r="X662" s="313"/>
      <c r="Y662" s="160">
        <f t="shared" si="337"/>
        <v>0.25</v>
      </c>
      <c r="Z662" s="159">
        <f t="shared" si="352"/>
        <v>2.5</v>
      </c>
      <c r="AA662" s="327"/>
      <c r="AB662" s="400">
        <f t="shared" si="361"/>
        <v>-30</v>
      </c>
      <c r="AC662" s="371"/>
      <c r="AD662" s="226" t="str">
        <f t="shared" si="338"/>
        <v/>
      </c>
      <c r="AE662" s="368">
        <f t="shared" si="353"/>
        <v>-27.5</v>
      </c>
      <c r="AF662" s="339"/>
      <c r="AG662" s="338"/>
      <c r="AH662" s="336"/>
      <c r="AI662" s="161">
        <f t="shared" si="354"/>
        <v>0</v>
      </c>
      <c r="AJ662" s="162">
        <f t="shared" si="339"/>
        <v>2.5</v>
      </c>
      <c r="AK662" s="163">
        <f t="shared" si="355"/>
        <v>2.5</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f t="shared" si="340"/>
        <v>13</v>
      </c>
      <c r="AX662" s="165" t="str">
        <f t="shared" si="341"/>
        <v/>
      </c>
      <c r="AY662" s="193">
        <f t="shared" si="342"/>
        <v>13</v>
      </c>
      <c r="AZ662" s="183" t="str">
        <f t="shared" si="343"/>
        <v/>
      </c>
      <c r="BA662" s="173">
        <f t="shared" si="344"/>
        <v>0.25</v>
      </c>
      <c r="BB662" s="174" t="str">
        <f t="shared" si="345"/>
        <v/>
      </c>
      <c r="BC662" s="186">
        <f t="shared" si="368"/>
        <v>0.25</v>
      </c>
      <c r="BD662" s="174" t="str">
        <f t="shared" si="346"/>
        <v/>
      </c>
      <c r="BE662" s="201" t="str">
        <f t="shared" si="347"/>
        <v/>
      </c>
      <c r="BF662" s="174" t="str">
        <f t="shared" si="348"/>
        <v/>
      </c>
      <c r="BG662" s="186" t="str">
        <f t="shared" si="349"/>
        <v/>
      </c>
      <c r="BH662" s="175" t="str">
        <f t="shared" si="350"/>
        <v/>
      </c>
      <c r="BI662" s="632"/>
    </row>
    <row r="663" spans="1:140" ht="37.5" x14ac:dyDescent="0.3">
      <c r="A663" s="219"/>
      <c r="B663" s="220"/>
      <c r="C663" s="213">
        <v>652</v>
      </c>
      <c r="D663" s="639" t="s">
        <v>3751</v>
      </c>
      <c r="E663" s="16" t="s">
        <v>3508</v>
      </c>
      <c r="F663" s="34"/>
      <c r="G663" s="134">
        <v>44274</v>
      </c>
      <c r="H663" s="135">
        <v>44292</v>
      </c>
      <c r="I663" s="140"/>
      <c r="J663" s="78"/>
      <c r="K663" s="144"/>
      <c r="L663" s="119"/>
      <c r="M663" s="395">
        <v>44292</v>
      </c>
      <c r="N663" s="158">
        <f t="shared" si="351"/>
        <v>13</v>
      </c>
      <c r="O663" s="315"/>
      <c r="P663" s="315"/>
      <c r="Q663" s="315"/>
      <c r="R663" s="27" t="s">
        <v>0</v>
      </c>
      <c r="S663" s="315"/>
      <c r="T663" s="316"/>
      <c r="U663" s="317"/>
      <c r="V663" s="32">
        <v>0.25</v>
      </c>
      <c r="W663" s="313"/>
      <c r="X663" s="313"/>
      <c r="Y663" s="160">
        <f t="shared" si="337"/>
        <v>0.25</v>
      </c>
      <c r="Z663" s="159">
        <f t="shared" si="352"/>
        <v>2.5</v>
      </c>
      <c r="AA663" s="326"/>
      <c r="AB663" s="400">
        <f t="shared" si="361"/>
        <v>-30</v>
      </c>
      <c r="AC663" s="370"/>
      <c r="AD663" s="226" t="str">
        <f t="shared" si="338"/>
        <v/>
      </c>
      <c r="AE663" s="368">
        <f t="shared" si="353"/>
        <v>-27.5</v>
      </c>
      <c r="AF663" s="331"/>
      <c r="AG663" s="333"/>
      <c r="AH663" s="334"/>
      <c r="AI663" s="161">
        <f t="shared" si="354"/>
        <v>0</v>
      </c>
      <c r="AJ663" s="162">
        <f t="shared" si="339"/>
        <v>2.5</v>
      </c>
      <c r="AK663" s="163">
        <f t="shared" si="355"/>
        <v>2.5</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f t="shared" si="340"/>
        <v>13</v>
      </c>
      <c r="AX663" s="165" t="str">
        <f t="shared" si="341"/>
        <v/>
      </c>
      <c r="AY663" s="193">
        <f t="shared" si="342"/>
        <v>13</v>
      </c>
      <c r="AZ663" s="183" t="str">
        <f t="shared" si="343"/>
        <v/>
      </c>
      <c r="BA663" s="173">
        <f t="shared" si="344"/>
        <v>0.25</v>
      </c>
      <c r="BB663" s="174" t="str">
        <f t="shared" si="345"/>
        <v/>
      </c>
      <c r="BC663" s="186">
        <f t="shared" si="368"/>
        <v>0.25</v>
      </c>
      <c r="BD663" s="174" t="str">
        <f t="shared" si="346"/>
        <v/>
      </c>
      <c r="BE663" s="201" t="str">
        <f t="shared" si="347"/>
        <v/>
      </c>
      <c r="BF663" s="174" t="str">
        <f t="shared" si="348"/>
        <v/>
      </c>
      <c r="BG663" s="186" t="str">
        <f t="shared" si="349"/>
        <v/>
      </c>
      <c r="BH663" s="175" t="str">
        <f t="shared" si="350"/>
        <v/>
      </c>
      <c r="BI663" s="632"/>
    </row>
    <row r="664" spans="1:140" ht="56.25" x14ac:dyDescent="0.3">
      <c r="A664" s="219"/>
      <c r="B664" s="220"/>
      <c r="C664" s="213">
        <v>653</v>
      </c>
      <c r="D664" s="639" t="s">
        <v>3752</v>
      </c>
      <c r="E664" s="16" t="s">
        <v>3508</v>
      </c>
      <c r="F664" s="34"/>
      <c r="G664" s="134">
        <v>44274</v>
      </c>
      <c r="H664" s="135">
        <v>44292</v>
      </c>
      <c r="I664" s="141"/>
      <c r="J664" s="25"/>
      <c r="K664" s="145"/>
      <c r="L664" s="28"/>
      <c r="M664" s="395">
        <v>44292</v>
      </c>
      <c r="N664" s="158">
        <f t="shared" si="351"/>
        <v>13</v>
      </c>
      <c r="O664" s="315"/>
      <c r="P664" s="315"/>
      <c r="Q664" s="315"/>
      <c r="R664" s="27" t="s">
        <v>0</v>
      </c>
      <c r="S664" s="315"/>
      <c r="T664" s="316"/>
      <c r="U664" s="317"/>
      <c r="V664" s="32">
        <v>0.25</v>
      </c>
      <c r="W664" s="313"/>
      <c r="X664" s="313"/>
      <c r="Y664" s="160">
        <f t="shared" si="337"/>
        <v>0.25</v>
      </c>
      <c r="Z664" s="159">
        <f t="shared" si="352"/>
        <v>2.5</v>
      </c>
      <c r="AA664" s="326"/>
      <c r="AB664" s="400">
        <f t="shared" si="361"/>
        <v>-30</v>
      </c>
      <c r="AC664" s="370"/>
      <c r="AD664" s="226" t="str">
        <f t="shared" si="338"/>
        <v/>
      </c>
      <c r="AE664" s="368">
        <f t="shared" si="353"/>
        <v>-27.5</v>
      </c>
      <c r="AF664" s="331"/>
      <c r="AG664" s="333"/>
      <c r="AH664" s="334"/>
      <c r="AI664" s="161">
        <f t="shared" si="354"/>
        <v>0</v>
      </c>
      <c r="AJ664" s="162">
        <f t="shared" si="339"/>
        <v>2.5</v>
      </c>
      <c r="AK664" s="163">
        <f t="shared" si="355"/>
        <v>2.5</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f t="shared" si="340"/>
        <v>13</v>
      </c>
      <c r="AX664" s="165" t="str">
        <f t="shared" si="341"/>
        <v/>
      </c>
      <c r="AY664" s="193">
        <f t="shared" si="342"/>
        <v>13</v>
      </c>
      <c r="AZ664" s="183" t="str">
        <f t="shared" si="343"/>
        <v/>
      </c>
      <c r="BA664" s="173">
        <f t="shared" si="344"/>
        <v>0.25</v>
      </c>
      <c r="BB664" s="174" t="str">
        <f t="shared" si="345"/>
        <v/>
      </c>
      <c r="BC664" s="186">
        <f t="shared" si="368"/>
        <v>0.25</v>
      </c>
      <c r="BD664" s="174" t="str">
        <f t="shared" si="346"/>
        <v/>
      </c>
      <c r="BE664" s="201" t="str">
        <f t="shared" si="347"/>
        <v/>
      </c>
      <c r="BF664" s="174" t="str">
        <f t="shared" si="348"/>
        <v/>
      </c>
      <c r="BG664" s="186" t="str">
        <f t="shared" si="349"/>
        <v/>
      </c>
      <c r="BH664" s="175" t="str">
        <f t="shared" si="350"/>
        <v/>
      </c>
      <c r="BI664" s="632"/>
    </row>
    <row r="665" spans="1:140" ht="37.5" x14ac:dyDescent="0.3">
      <c r="A665" s="219"/>
      <c r="B665" s="220"/>
      <c r="C665" s="213">
        <v>654</v>
      </c>
      <c r="D665" s="639" t="s">
        <v>3753</v>
      </c>
      <c r="E665" s="16" t="s">
        <v>3508</v>
      </c>
      <c r="F665" s="34"/>
      <c r="G665" s="134">
        <v>44274</v>
      </c>
      <c r="H665" s="135">
        <v>44292</v>
      </c>
      <c r="I665" s="141"/>
      <c r="J665" s="25"/>
      <c r="K665" s="145"/>
      <c r="L665" s="28"/>
      <c r="M665" s="395">
        <v>44292</v>
      </c>
      <c r="N665" s="158">
        <f t="shared" si="351"/>
        <v>13</v>
      </c>
      <c r="O665" s="315"/>
      <c r="P665" s="315"/>
      <c r="Q665" s="315"/>
      <c r="R665" s="27" t="s">
        <v>0</v>
      </c>
      <c r="S665" s="315"/>
      <c r="T665" s="316"/>
      <c r="U665" s="317"/>
      <c r="V665" s="32">
        <v>0.25</v>
      </c>
      <c r="W665" s="313"/>
      <c r="X665" s="313"/>
      <c r="Y665" s="160">
        <f t="shared" si="337"/>
        <v>0.25</v>
      </c>
      <c r="Z665" s="159">
        <f t="shared" si="352"/>
        <v>2.5</v>
      </c>
      <c r="AA665" s="326"/>
      <c r="AB665" s="400">
        <f t="shared" si="361"/>
        <v>-30</v>
      </c>
      <c r="AC665" s="370"/>
      <c r="AD665" s="226" t="str">
        <f t="shared" si="338"/>
        <v/>
      </c>
      <c r="AE665" s="368">
        <f t="shared" si="353"/>
        <v>-27.5</v>
      </c>
      <c r="AF665" s="331"/>
      <c r="AG665" s="333"/>
      <c r="AH665" s="334"/>
      <c r="AI665" s="161">
        <f t="shared" si="354"/>
        <v>0</v>
      </c>
      <c r="AJ665" s="162">
        <f t="shared" si="339"/>
        <v>2.5</v>
      </c>
      <c r="AK665" s="163">
        <f t="shared" si="355"/>
        <v>2.5</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f t="shared" si="340"/>
        <v>13</v>
      </c>
      <c r="AX665" s="165" t="str">
        <f t="shared" si="341"/>
        <v/>
      </c>
      <c r="AY665" s="193">
        <f t="shared" si="342"/>
        <v>13</v>
      </c>
      <c r="AZ665" s="183" t="str">
        <f t="shared" si="343"/>
        <v/>
      </c>
      <c r="BA665" s="173">
        <f t="shared" si="344"/>
        <v>0.25</v>
      </c>
      <c r="BB665" s="174" t="str">
        <f t="shared" si="345"/>
        <v/>
      </c>
      <c r="BC665" s="186">
        <f t="shared" si="368"/>
        <v>0.25</v>
      </c>
      <c r="BD665" s="174" t="str">
        <f t="shared" si="346"/>
        <v/>
      </c>
      <c r="BE665" s="201" t="str">
        <f t="shared" si="347"/>
        <v/>
      </c>
      <c r="BF665" s="174" t="str">
        <f t="shared" si="348"/>
        <v/>
      </c>
      <c r="BG665" s="186" t="str">
        <f t="shared" si="349"/>
        <v/>
      </c>
      <c r="BH665" s="175" t="str">
        <f t="shared" si="350"/>
        <v/>
      </c>
      <c r="BI665" s="632"/>
    </row>
    <row r="666" spans="1:140" ht="37.5" x14ac:dyDescent="0.3">
      <c r="A666" s="221"/>
      <c r="B666" s="222"/>
      <c r="C666" s="214">
        <v>655</v>
      </c>
      <c r="D666" s="640" t="s">
        <v>3754</v>
      </c>
      <c r="E666" s="16" t="s">
        <v>3508</v>
      </c>
      <c r="F666" s="17"/>
      <c r="G666" s="134">
        <v>44274</v>
      </c>
      <c r="H666" s="135">
        <v>44292</v>
      </c>
      <c r="I666" s="141"/>
      <c r="J666" s="25"/>
      <c r="K666" s="145"/>
      <c r="L666" s="28"/>
      <c r="M666" s="395">
        <v>44292</v>
      </c>
      <c r="N666" s="158">
        <f t="shared" si="351"/>
        <v>13</v>
      </c>
      <c r="O666" s="27"/>
      <c r="P666" s="27"/>
      <c r="Q666" s="27"/>
      <c r="R666" s="27" t="s">
        <v>0</v>
      </c>
      <c r="S666" s="27"/>
      <c r="T666" s="28"/>
      <c r="U666" s="29"/>
      <c r="V666" s="32">
        <v>0.25</v>
      </c>
      <c r="W666" s="313"/>
      <c r="X666" s="313"/>
      <c r="Y666" s="160">
        <f t="shared" si="337"/>
        <v>0.25</v>
      </c>
      <c r="Z666" s="159">
        <f t="shared" si="352"/>
        <v>2.5</v>
      </c>
      <c r="AA666" s="327"/>
      <c r="AB666" s="400">
        <f t="shared" si="361"/>
        <v>-30</v>
      </c>
      <c r="AC666" s="371"/>
      <c r="AD666" s="226" t="str">
        <f t="shared" si="338"/>
        <v/>
      </c>
      <c r="AE666" s="368">
        <f t="shared" si="353"/>
        <v>-27.5</v>
      </c>
      <c r="AF666" s="339"/>
      <c r="AG666" s="338"/>
      <c r="AH666" s="336"/>
      <c r="AI666" s="161">
        <f t="shared" si="354"/>
        <v>0</v>
      </c>
      <c r="AJ666" s="162">
        <f t="shared" si="339"/>
        <v>2.5</v>
      </c>
      <c r="AK666" s="163">
        <f t="shared" si="355"/>
        <v>2.5</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f t="shared" si="340"/>
        <v>13</v>
      </c>
      <c r="AX666" s="165" t="str">
        <f t="shared" si="341"/>
        <v/>
      </c>
      <c r="AY666" s="193">
        <f t="shared" si="342"/>
        <v>13</v>
      </c>
      <c r="AZ666" s="183" t="str">
        <f t="shared" si="343"/>
        <v/>
      </c>
      <c r="BA666" s="173">
        <f t="shared" si="344"/>
        <v>0.25</v>
      </c>
      <c r="BB666" s="174" t="str">
        <f t="shared" si="345"/>
        <v/>
      </c>
      <c r="BC666" s="186">
        <f t="shared" si="368"/>
        <v>0.25</v>
      </c>
      <c r="BD666" s="174" t="str">
        <f t="shared" si="346"/>
        <v/>
      </c>
      <c r="BE666" s="201" t="str">
        <f t="shared" si="347"/>
        <v/>
      </c>
      <c r="BF666" s="174" t="str">
        <f t="shared" si="348"/>
        <v/>
      </c>
      <c r="BG666" s="186" t="str">
        <f t="shared" si="349"/>
        <v/>
      </c>
      <c r="BH666" s="175" t="str">
        <f t="shared" si="350"/>
        <v/>
      </c>
      <c r="BI666" s="632"/>
    </row>
    <row r="667" spans="1:140" ht="37.5" x14ac:dyDescent="0.3">
      <c r="A667" s="221"/>
      <c r="B667" s="222"/>
      <c r="C667" s="213">
        <v>656</v>
      </c>
      <c r="D667" s="640" t="s">
        <v>3755</v>
      </c>
      <c r="E667" s="16" t="s">
        <v>3508</v>
      </c>
      <c r="F667" s="17"/>
      <c r="G667" s="134">
        <v>44274</v>
      </c>
      <c r="H667" s="135">
        <v>44292</v>
      </c>
      <c r="I667" s="141"/>
      <c r="J667" s="25"/>
      <c r="K667" s="145"/>
      <c r="L667" s="28"/>
      <c r="M667" s="395">
        <v>44292</v>
      </c>
      <c r="N667" s="158">
        <f t="shared" si="351"/>
        <v>13</v>
      </c>
      <c r="O667" s="27"/>
      <c r="P667" s="27"/>
      <c r="Q667" s="27"/>
      <c r="R667" s="27" t="s">
        <v>0</v>
      </c>
      <c r="S667" s="27"/>
      <c r="T667" s="28"/>
      <c r="U667" s="29"/>
      <c r="V667" s="32">
        <v>0.25</v>
      </c>
      <c r="W667" s="318"/>
      <c r="X667" s="319"/>
      <c r="Y667" s="160">
        <f t="shared" si="337"/>
        <v>0.25</v>
      </c>
      <c r="Z667" s="159">
        <f t="shared" si="352"/>
        <v>2.5</v>
      </c>
      <c r="AA667" s="327"/>
      <c r="AB667" s="400">
        <f t="shared" si="361"/>
        <v>-30</v>
      </c>
      <c r="AC667" s="371"/>
      <c r="AD667" s="226" t="str">
        <f t="shared" si="338"/>
        <v/>
      </c>
      <c r="AE667" s="368">
        <f t="shared" si="353"/>
        <v>-27.5</v>
      </c>
      <c r="AF667" s="339"/>
      <c r="AG667" s="338"/>
      <c r="AH667" s="336"/>
      <c r="AI667" s="161">
        <f t="shared" si="354"/>
        <v>0</v>
      </c>
      <c r="AJ667" s="162">
        <f t="shared" si="339"/>
        <v>2.5</v>
      </c>
      <c r="AK667" s="163">
        <f t="shared" si="355"/>
        <v>2.5</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f t="shared" si="340"/>
        <v>13</v>
      </c>
      <c r="AX667" s="165" t="str">
        <f t="shared" si="341"/>
        <v/>
      </c>
      <c r="AY667" s="193">
        <f t="shared" si="342"/>
        <v>13</v>
      </c>
      <c r="AZ667" s="183" t="str">
        <f t="shared" si="343"/>
        <v/>
      </c>
      <c r="BA667" s="173">
        <f t="shared" si="344"/>
        <v>0.25</v>
      </c>
      <c r="BB667" s="174" t="str">
        <f t="shared" si="345"/>
        <v/>
      </c>
      <c r="BC667" s="186">
        <f t="shared" si="368"/>
        <v>0.25</v>
      </c>
      <c r="BD667" s="174" t="str">
        <f t="shared" si="346"/>
        <v/>
      </c>
      <c r="BE667" s="201" t="str">
        <f t="shared" si="347"/>
        <v/>
      </c>
      <c r="BF667" s="174" t="str">
        <f t="shared" si="348"/>
        <v/>
      </c>
      <c r="BG667" s="186" t="str">
        <f t="shared" si="349"/>
        <v/>
      </c>
      <c r="BH667" s="175" t="str">
        <f t="shared" si="350"/>
        <v/>
      </c>
      <c r="BI667" s="632"/>
    </row>
    <row r="668" spans="1:140" ht="37.5" x14ac:dyDescent="0.3">
      <c r="A668" s="221" t="s">
        <v>3756</v>
      </c>
      <c r="B668" s="222"/>
      <c r="C668" s="214">
        <v>657</v>
      </c>
      <c r="D668" s="640" t="s">
        <v>3757</v>
      </c>
      <c r="E668" s="16" t="s">
        <v>3508</v>
      </c>
      <c r="F668" s="17"/>
      <c r="G668" s="134">
        <v>44274</v>
      </c>
      <c r="H668" s="135">
        <v>44292</v>
      </c>
      <c r="I668" s="141"/>
      <c r="J668" s="25"/>
      <c r="K668" s="145"/>
      <c r="L668" s="28"/>
      <c r="M668" s="395">
        <v>44292</v>
      </c>
      <c r="N668" s="158">
        <f t="shared" si="351"/>
        <v>13</v>
      </c>
      <c r="O668" s="27"/>
      <c r="P668" s="27"/>
      <c r="Q668" s="27"/>
      <c r="R668" s="27" t="s">
        <v>0</v>
      </c>
      <c r="S668" s="27"/>
      <c r="T668" s="28"/>
      <c r="U668" s="29"/>
      <c r="V668" s="32">
        <v>0.25</v>
      </c>
      <c r="W668" s="318"/>
      <c r="X668" s="319"/>
      <c r="Y668" s="160">
        <f t="shared" si="337"/>
        <v>0.25</v>
      </c>
      <c r="Z668" s="159">
        <f t="shared" si="352"/>
        <v>2.5</v>
      </c>
      <c r="AA668" s="327"/>
      <c r="AB668" s="400">
        <f t="shared" si="361"/>
        <v>-30</v>
      </c>
      <c r="AC668" s="371"/>
      <c r="AD668" s="226" t="str">
        <f t="shared" si="338"/>
        <v/>
      </c>
      <c r="AE668" s="368">
        <f t="shared" si="353"/>
        <v>-27.5</v>
      </c>
      <c r="AF668" s="339"/>
      <c r="AG668" s="338"/>
      <c r="AH668" s="336"/>
      <c r="AI668" s="161">
        <f t="shared" si="354"/>
        <v>0</v>
      </c>
      <c r="AJ668" s="162">
        <f t="shared" si="339"/>
        <v>2.5</v>
      </c>
      <c r="AK668" s="163">
        <f t="shared" si="355"/>
        <v>2.5</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f t="shared" si="340"/>
        <v>13</v>
      </c>
      <c r="AX668" s="165" t="str">
        <f t="shared" si="341"/>
        <v/>
      </c>
      <c r="AY668" s="193">
        <f t="shared" si="342"/>
        <v>13</v>
      </c>
      <c r="AZ668" s="183" t="str">
        <f t="shared" si="343"/>
        <v/>
      </c>
      <c r="BA668" s="173">
        <f t="shared" si="344"/>
        <v>0.25</v>
      </c>
      <c r="BB668" s="174" t="str">
        <f t="shared" si="345"/>
        <v/>
      </c>
      <c r="BC668" s="186">
        <f t="shared" si="368"/>
        <v>0.25</v>
      </c>
      <c r="BD668" s="174" t="str">
        <f t="shared" si="346"/>
        <v/>
      </c>
      <c r="BE668" s="201" t="str">
        <f t="shared" si="347"/>
        <v/>
      </c>
      <c r="BF668" s="174" t="str">
        <f t="shared" si="348"/>
        <v/>
      </c>
      <c r="BG668" s="186" t="str">
        <f t="shared" si="349"/>
        <v/>
      </c>
      <c r="BH668" s="175" t="str">
        <f t="shared" si="350"/>
        <v/>
      </c>
      <c r="BI668" s="632"/>
    </row>
    <row r="669" spans="1:140" ht="37.5" x14ac:dyDescent="0.3">
      <c r="A669" s="221"/>
      <c r="B669" s="222"/>
      <c r="C669" s="214">
        <v>658</v>
      </c>
      <c r="D669" s="655" t="s">
        <v>3758</v>
      </c>
      <c r="E669" s="16" t="s">
        <v>3508</v>
      </c>
      <c r="F669" s="17"/>
      <c r="G669" s="134">
        <v>44274</v>
      </c>
      <c r="H669" s="135">
        <v>44292</v>
      </c>
      <c r="I669" s="141"/>
      <c r="J669" s="25"/>
      <c r="K669" s="145"/>
      <c r="L669" s="28"/>
      <c r="M669" s="395">
        <v>44292</v>
      </c>
      <c r="N669" s="158">
        <f t="shared" si="351"/>
        <v>13</v>
      </c>
      <c r="O669" s="27"/>
      <c r="P669" s="27"/>
      <c r="Q669" s="27"/>
      <c r="R669" s="27" t="s">
        <v>0</v>
      </c>
      <c r="S669" s="27"/>
      <c r="T669" s="28"/>
      <c r="U669" s="29"/>
      <c r="V669" s="32">
        <v>0.25</v>
      </c>
      <c r="W669" s="318"/>
      <c r="X669" s="319"/>
      <c r="Y669" s="160">
        <f t="shared" si="337"/>
        <v>0.25</v>
      </c>
      <c r="Z669" s="159">
        <f t="shared" si="352"/>
        <v>2.5</v>
      </c>
      <c r="AA669" s="327"/>
      <c r="AB669" s="400">
        <f t="shared" si="361"/>
        <v>-30</v>
      </c>
      <c r="AC669" s="371"/>
      <c r="AD669" s="226" t="str">
        <f t="shared" si="338"/>
        <v/>
      </c>
      <c r="AE669" s="368">
        <f t="shared" si="353"/>
        <v>-27.5</v>
      </c>
      <c r="AF669" s="339"/>
      <c r="AG669" s="338"/>
      <c r="AH669" s="336"/>
      <c r="AI669" s="161">
        <f t="shared" si="354"/>
        <v>0</v>
      </c>
      <c r="AJ669" s="162">
        <f t="shared" si="339"/>
        <v>2.5</v>
      </c>
      <c r="AK669" s="163">
        <f t="shared" si="355"/>
        <v>2.5</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f t="shared" si="340"/>
        <v>13</v>
      </c>
      <c r="AX669" s="165" t="str">
        <f t="shared" si="341"/>
        <v/>
      </c>
      <c r="AY669" s="193">
        <f t="shared" si="342"/>
        <v>13</v>
      </c>
      <c r="AZ669" s="183" t="str">
        <f t="shared" si="343"/>
        <v/>
      </c>
      <c r="BA669" s="173">
        <f t="shared" si="344"/>
        <v>0.25</v>
      </c>
      <c r="BB669" s="174" t="str">
        <f t="shared" si="345"/>
        <v/>
      </c>
      <c r="BC669" s="186">
        <f t="shared" si="368"/>
        <v>0.25</v>
      </c>
      <c r="BD669" s="174" t="str">
        <f t="shared" si="346"/>
        <v/>
      </c>
      <c r="BE669" s="201" t="str">
        <f t="shared" si="347"/>
        <v/>
      </c>
      <c r="BF669" s="174" t="str">
        <f t="shared" si="348"/>
        <v/>
      </c>
      <c r="BG669" s="186" t="str">
        <f t="shared" si="349"/>
        <v/>
      </c>
      <c r="BH669" s="175" t="str">
        <f t="shared" si="350"/>
        <v/>
      </c>
      <c r="BI669" s="632"/>
    </row>
    <row r="670" spans="1:140" ht="41.25" customHeight="1" x14ac:dyDescent="0.3">
      <c r="A670" s="221"/>
      <c r="B670" s="222"/>
      <c r="C670" s="213">
        <v>659</v>
      </c>
      <c r="D670" s="640" t="s">
        <v>3759</v>
      </c>
      <c r="E670" s="16" t="s">
        <v>3508</v>
      </c>
      <c r="F670" s="17"/>
      <c r="G670" s="134">
        <v>44274</v>
      </c>
      <c r="H670" s="135">
        <v>44292</v>
      </c>
      <c r="I670" s="141"/>
      <c r="J670" s="25"/>
      <c r="K670" s="145"/>
      <c r="L670" s="28"/>
      <c r="M670" s="395">
        <v>44292</v>
      </c>
      <c r="N670" s="158">
        <f t="shared" si="351"/>
        <v>13</v>
      </c>
      <c r="O670" s="27"/>
      <c r="P670" s="27"/>
      <c r="Q670" s="27"/>
      <c r="R670" s="27" t="s">
        <v>0</v>
      </c>
      <c r="S670" s="27"/>
      <c r="T670" s="28"/>
      <c r="U670" s="29"/>
      <c r="V670" s="32">
        <v>0.25</v>
      </c>
      <c r="W670" s="318"/>
      <c r="X670" s="319"/>
      <c r="Y670" s="160">
        <f t="shared" si="337"/>
        <v>0.25</v>
      </c>
      <c r="Z670" s="159">
        <f t="shared" si="352"/>
        <v>2.5</v>
      </c>
      <c r="AA670" s="327"/>
      <c r="AB670" s="400">
        <f t="shared" si="361"/>
        <v>-30</v>
      </c>
      <c r="AC670" s="371"/>
      <c r="AD670" s="226" t="str">
        <f t="shared" si="338"/>
        <v/>
      </c>
      <c r="AE670" s="368">
        <f t="shared" si="353"/>
        <v>-27.5</v>
      </c>
      <c r="AF670" s="339"/>
      <c r="AG670" s="338"/>
      <c r="AH670" s="336"/>
      <c r="AI670" s="161">
        <f t="shared" si="354"/>
        <v>0</v>
      </c>
      <c r="AJ670" s="162">
        <f t="shared" si="339"/>
        <v>2.5</v>
      </c>
      <c r="AK670" s="163">
        <f t="shared" si="355"/>
        <v>2.5</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f t="shared" si="340"/>
        <v>13</v>
      </c>
      <c r="AX670" s="165" t="str">
        <f t="shared" si="341"/>
        <v/>
      </c>
      <c r="AY670" s="193">
        <f t="shared" si="342"/>
        <v>13</v>
      </c>
      <c r="AZ670" s="183" t="str">
        <f t="shared" si="343"/>
        <v/>
      </c>
      <c r="BA670" s="173">
        <f t="shared" si="344"/>
        <v>0.25</v>
      </c>
      <c r="BB670" s="174" t="str">
        <f t="shared" si="345"/>
        <v/>
      </c>
      <c r="BC670" s="186">
        <f t="shared" si="368"/>
        <v>0.25</v>
      </c>
      <c r="BD670" s="174" t="str">
        <f t="shared" si="346"/>
        <v/>
      </c>
      <c r="BE670" s="201" t="str">
        <f t="shared" si="347"/>
        <v/>
      </c>
      <c r="BF670" s="174" t="str">
        <f t="shared" si="348"/>
        <v/>
      </c>
      <c r="BG670" s="186" t="str">
        <f t="shared" si="349"/>
        <v/>
      </c>
      <c r="BH670" s="175" t="str">
        <f t="shared" si="350"/>
        <v/>
      </c>
      <c r="BI670" s="632"/>
    </row>
    <row r="671" spans="1:140" ht="37.5" x14ac:dyDescent="0.3">
      <c r="A671" s="221"/>
      <c r="B671" s="222"/>
      <c r="C671" s="214">
        <v>660</v>
      </c>
      <c r="D671" s="640" t="s">
        <v>3760</v>
      </c>
      <c r="E671" s="16" t="s">
        <v>3508</v>
      </c>
      <c r="F671" s="17"/>
      <c r="G671" s="134">
        <v>44274</v>
      </c>
      <c r="H671" s="135">
        <v>44292</v>
      </c>
      <c r="I671" s="143"/>
      <c r="J671" s="80"/>
      <c r="K671" s="147"/>
      <c r="L671" s="30"/>
      <c r="M671" s="395">
        <v>44292</v>
      </c>
      <c r="N671" s="158">
        <f t="shared" si="351"/>
        <v>13</v>
      </c>
      <c r="O671" s="27"/>
      <c r="P671" s="27"/>
      <c r="Q671" s="27"/>
      <c r="R671" s="27" t="s">
        <v>0</v>
      </c>
      <c r="S671" s="27"/>
      <c r="T671" s="28"/>
      <c r="U671" s="29"/>
      <c r="V671" s="32">
        <v>0.25</v>
      </c>
      <c r="W671" s="318"/>
      <c r="X671" s="319"/>
      <c r="Y671" s="160">
        <f t="shared" si="337"/>
        <v>0.25</v>
      </c>
      <c r="Z671" s="159">
        <f t="shared" si="352"/>
        <v>2.5</v>
      </c>
      <c r="AA671" s="327"/>
      <c r="AB671" s="400">
        <f t="shared" si="361"/>
        <v>-30</v>
      </c>
      <c r="AC671" s="371"/>
      <c r="AD671" s="226" t="str">
        <f t="shared" si="338"/>
        <v/>
      </c>
      <c r="AE671" s="368">
        <f t="shared" si="353"/>
        <v>-27.5</v>
      </c>
      <c r="AF671" s="339"/>
      <c r="AG671" s="338"/>
      <c r="AH671" s="336"/>
      <c r="AI671" s="161">
        <f t="shared" si="354"/>
        <v>0</v>
      </c>
      <c r="AJ671" s="162">
        <f t="shared" si="339"/>
        <v>2.5</v>
      </c>
      <c r="AK671" s="163">
        <f t="shared" si="355"/>
        <v>2.5</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f t="shared" si="340"/>
        <v>13</v>
      </c>
      <c r="AX671" s="165" t="str">
        <f t="shared" si="341"/>
        <v/>
      </c>
      <c r="AY671" s="193">
        <f t="shared" si="342"/>
        <v>13</v>
      </c>
      <c r="AZ671" s="183" t="str">
        <f t="shared" si="343"/>
        <v/>
      </c>
      <c r="BA671" s="173">
        <f t="shared" si="344"/>
        <v>0.25</v>
      </c>
      <c r="BB671" s="174" t="str">
        <f t="shared" si="345"/>
        <v/>
      </c>
      <c r="BC671" s="186">
        <f t="shared" si="368"/>
        <v>0.25</v>
      </c>
      <c r="BD671" s="174" t="str">
        <f t="shared" si="346"/>
        <v/>
      </c>
      <c r="BE671" s="201" t="str">
        <f t="shared" si="347"/>
        <v/>
      </c>
      <c r="BF671" s="174" t="str">
        <f t="shared" si="348"/>
        <v/>
      </c>
      <c r="BG671" s="186" t="str">
        <f t="shared" si="349"/>
        <v/>
      </c>
      <c r="BH671" s="175" t="str">
        <f t="shared" si="350"/>
        <v/>
      </c>
      <c r="BI671" s="632"/>
    </row>
    <row r="672" spans="1:140" ht="56.25" x14ac:dyDescent="0.3">
      <c r="A672" s="221"/>
      <c r="B672" s="222"/>
      <c r="C672" s="213">
        <v>661</v>
      </c>
      <c r="D672" s="643" t="s">
        <v>3746</v>
      </c>
      <c r="E672" s="16" t="s">
        <v>3505</v>
      </c>
      <c r="F672" s="17"/>
      <c r="G672" s="134">
        <v>44274</v>
      </c>
      <c r="H672" s="135">
        <v>44292</v>
      </c>
      <c r="I672" s="141"/>
      <c r="J672" s="25"/>
      <c r="K672" s="145"/>
      <c r="L672" s="28"/>
      <c r="M672" s="395">
        <v>44292</v>
      </c>
      <c r="N672" s="158">
        <f t="shared" si="351"/>
        <v>13</v>
      </c>
      <c r="O672" s="27"/>
      <c r="P672" s="27"/>
      <c r="Q672" s="27"/>
      <c r="R672" s="27" t="s">
        <v>0</v>
      </c>
      <c r="S672" s="27"/>
      <c r="T672" s="28"/>
      <c r="U672" s="29"/>
      <c r="V672" s="32">
        <v>0.25</v>
      </c>
      <c r="W672" s="318"/>
      <c r="X672" s="319"/>
      <c r="Y672" s="160">
        <f t="shared" si="337"/>
        <v>0.25</v>
      </c>
      <c r="Z672" s="159">
        <f t="shared" si="352"/>
        <v>2.5</v>
      </c>
      <c r="AA672" s="327"/>
      <c r="AB672" s="400">
        <f t="shared" si="361"/>
        <v>-30</v>
      </c>
      <c r="AC672" s="371"/>
      <c r="AD672" s="226" t="str">
        <f t="shared" si="338"/>
        <v/>
      </c>
      <c r="AE672" s="368">
        <f t="shared" si="353"/>
        <v>-27.5</v>
      </c>
      <c r="AF672" s="339"/>
      <c r="AG672" s="338"/>
      <c r="AH672" s="336"/>
      <c r="AI672" s="161">
        <f t="shared" si="354"/>
        <v>0</v>
      </c>
      <c r="AJ672" s="162">
        <f t="shared" si="339"/>
        <v>2.5</v>
      </c>
      <c r="AK672" s="163">
        <f t="shared" si="355"/>
        <v>2.5</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f t="shared" si="340"/>
        <v>13</v>
      </c>
      <c r="AX672" s="165" t="str">
        <f t="shared" si="341"/>
        <v/>
      </c>
      <c r="AY672" s="193">
        <f t="shared" si="342"/>
        <v>13</v>
      </c>
      <c r="AZ672" s="183" t="str">
        <f t="shared" si="343"/>
        <v/>
      </c>
      <c r="BA672" s="173">
        <f t="shared" si="344"/>
        <v>0.25</v>
      </c>
      <c r="BB672" s="174" t="str">
        <f t="shared" si="345"/>
        <v/>
      </c>
      <c r="BC672" s="186">
        <f t="shared" si="368"/>
        <v>0.25</v>
      </c>
      <c r="BD672" s="174" t="str">
        <f t="shared" si="346"/>
        <v/>
      </c>
      <c r="BE672" s="201" t="str">
        <f t="shared" si="347"/>
        <v/>
      </c>
      <c r="BF672" s="174" t="str">
        <f t="shared" si="348"/>
        <v/>
      </c>
      <c r="BG672" s="186" t="str">
        <f t="shared" si="349"/>
        <v/>
      </c>
      <c r="BH672" s="175" t="str">
        <f t="shared" si="350"/>
        <v/>
      </c>
      <c r="BI672" s="632"/>
    </row>
    <row r="673" spans="1:61" ht="37.5" x14ac:dyDescent="0.3">
      <c r="A673" s="221"/>
      <c r="B673" s="222"/>
      <c r="C673" s="214">
        <v>662</v>
      </c>
      <c r="D673" s="643" t="s">
        <v>3747</v>
      </c>
      <c r="E673" s="16" t="s">
        <v>3505</v>
      </c>
      <c r="F673" s="17"/>
      <c r="G673" s="134">
        <v>44274</v>
      </c>
      <c r="H673" s="135">
        <v>44292</v>
      </c>
      <c r="I673" s="141"/>
      <c r="J673" s="25"/>
      <c r="K673" s="145"/>
      <c r="L673" s="28"/>
      <c r="M673" s="395">
        <v>44292</v>
      </c>
      <c r="N673" s="158">
        <f t="shared" si="351"/>
        <v>13</v>
      </c>
      <c r="O673" s="27"/>
      <c r="P673" s="27"/>
      <c r="Q673" s="27"/>
      <c r="R673" s="27" t="s">
        <v>0</v>
      </c>
      <c r="S673" s="27"/>
      <c r="T673" s="28"/>
      <c r="U673" s="29"/>
      <c r="V673" s="32">
        <v>0.25</v>
      </c>
      <c r="W673" s="318"/>
      <c r="X673" s="319"/>
      <c r="Y673" s="160">
        <f t="shared" si="337"/>
        <v>0.25</v>
      </c>
      <c r="Z673" s="159">
        <f t="shared" si="352"/>
        <v>2.5</v>
      </c>
      <c r="AA673" s="327"/>
      <c r="AB673" s="400">
        <f t="shared" si="361"/>
        <v>-30</v>
      </c>
      <c r="AC673" s="371"/>
      <c r="AD673" s="226" t="str">
        <f t="shared" si="338"/>
        <v/>
      </c>
      <c r="AE673" s="368">
        <f t="shared" si="353"/>
        <v>-27.5</v>
      </c>
      <c r="AF673" s="339"/>
      <c r="AG673" s="338"/>
      <c r="AH673" s="336"/>
      <c r="AI673" s="161">
        <f t="shared" si="354"/>
        <v>0</v>
      </c>
      <c r="AJ673" s="162">
        <f t="shared" si="339"/>
        <v>2.5</v>
      </c>
      <c r="AK673" s="163">
        <f t="shared" si="355"/>
        <v>2.5</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f t="shared" si="340"/>
        <v>13</v>
      </c>
      <c r="AX673" s="165" t="str">
        <f t="shared" si="341"/>
        <v/>
      </c>
      <c r="AY673" s="193">
        <f t="shared" si="342"/>
        <v>13</v>
      </c>
      <c r="AZ673" s="183" t="str">
        <f t="shared" si="343"/>
        <v/>
      </c>
      <c r="BA673" s="173">
        <f t="shared" si="344"/>
        <v>0.25</v>
      </c>
      <c r="BB673" s="174" t="str">
        <f t="shared" si="345"/>
        <v/>
      </c>
      <c r="BC673" s="186">
        <f t="shared" si="368"/>
        <v>0.25</v>
      </c>
      <c r="BD673" s="174" t="str">
        <f t="shared" si="346"/>
        <v/>
      </c>
      <c r="BE673" s="201" t="str">
        <f t="shared" si="347"/>
        <v/>
      </c>
      <c r="BF673" s="174" t="str">
        <f t="shared" si="348"/>
        <v/>
      </c>
      <c r="BG673" s="186" t="str">
        <f t="shared" si="349"/>
        <v/>
      </c>
      <c r="BH673" s="175" t="str">
        <f t="shared" si="350"/>
        <v/>
      </c>
      <c r="BI673" s="632"/>
    </row>
    <row r="674" spans="1:61" ht="37.5" x14ac:dyDescent="0.3">
      <c r="A674" s="221"/>
      <c r="B674" s="222"/>
      <c r="C674" s="214">
        <v>663</v>
      </c>
      <c r="D674" s="673" t="s">
        <v>3748</v>
      </c>
      <c r="E674" s="16" t="s">
        <v>3505</v>
      </c>
      <c r="F674" s="17"/>
      <c r="G674" s="134">
        <v>44274</v>
      </c>
      <c r="H674" s="135">
        <v>44292</v>
      </c>
      <c r="I674" s="141"/>
      <c r="J674" s="25"/>
      <c r="K674" s="145"/>
      <c r="L674" s="28"/>
      <c r="M674" s="395">
        <v>44292</v>
      </c>
      <c r="N674" s="158">
        <f t="shared" si="351"/>
        <v>13</v>
      </c>
      <c r="O674" s="27"/>
      <c r="P674" s="27"/>
      <c r="Q674" s="27"/>
      <c r="R674" s="27" t="s">
        <v>0</v>
      </c>
      <c r="S674" s="27"/>
      <c r="T674" s="28"/>
      <c r="U674" s="29"/>
      <c r="V674" s="32">
        <v>0.25</v>
      </c>
      <c r="W674" s="318"/>
      <c r="X674" s="319"/>
      <c r="Y674" s="160">
        <f t="shared" si="337"/>
        <v>0.25</v>
      </c>
      <c r="Z674" s="159">
        <f t="shared" si="352"/>
        <v>2.5</v>
      </c>
      <c r="AA674" s="327"/>
      <c r="AB674" s="400">
        <f t="shared" si="361"/>
        <v>-30</v>
      </c>
      <c r="AC674" s="371"/>
      <c r="AD674" s="226" t="str">
        <f t="shared" si="338"/>
        <v/>
      </c>
      <c r="AE674" s="368">
        <f t="shared" si="353"/>
        <v>-27.5</v>
      </c>
      <c r="AF674" s="339"/>
      <c r="AG674" s="338"/>
      <c r="AH674" s="336"/>
      <c r="AI674" s="161">
        <f t="shared" si="354"/>
        <v>0</v>
      </c>
      <c r="AJ674" s="162">
        <f t="shared" si="339"/>
        <v>2.5</v>
      </c>
      <c r="AK674" s="163">
        <f t="shared" si="355"/>
        <v>2.5</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f t="shared" si="340"/>
        <v>13</v>
      </c>
      <c r="AX674" s="165" t="str">
        <f t="shared" si="341"/>
        <v/>
      </c>
      <c r="AY674" s="193">
        <f t="shared" si="342"/>
        <v>13</v>
      </c>
      <c r="AZ674" s="183" t="str">
        <f t="shared" si="343"/>
        <v/>
      </c>
      <c r="BA674" s="173">
        <f t="shared" si="344"/>
        <v>0.25</v>
      </c>
      <c r="BB674" s="174" t="str">
        <f t="shared" si="345"/>
        <v/>
      </c>
      <c r="BC674" s="186">
        <f t="shared" si="368"/>
        <v>0.25</v>
      </c>
      <c r="BD674" s="174" t="str">
        <f t="shared" si="346"/>
        <v/>
      </c>
      <c r="BE674" s="201" t="str">
        <f t="shared" si="347"/>
        <v/>
      </c>
      <c r="BF674" s="174" t="str">
        <f t="shared" si="348"/>
        <v/>
      </c>
      <c r="BG674" s="186" t="str">
        <f t="shared" si="349"/>
        <v/>
      </c>
      <c r="BH674" s="175" t="str">
        <f t="shared" si="350"/>
        <v/>
      </c>
      <c r="BI674" s="632"/>
    </row>
    <row r="675" spans="1:61" ht="37.5" x14ac:dyDescent="0.3">
      <c r="A675" s="221"/>
      <c r="B675" s="222"/>
      <c r="C675" s="213">
        <v>664</v>
      </c>
      <c r="D675" s="643" t="s">
        <v>3749</v>
      </c>
      <c r="E675" s="16" t="s">
        <v>3505</v>
      </c>
      <c r="F675" s="17"/>
      <c r="G675" s="134">
        <v>44274</v>
      </c>
      <c r="H675" s="135">
        <v>44292</v>
      </c>
      <c r="I675" s="141"/>
      <c r="J675" s="25"/>
      <c r="K675" s="145"/>
      <c r="L675" s="28"/>
      <c r="M675" s="395">
        <v>44292</v>
      </c>
      <c r="N675" s="158">
        <f t="shared" si="351"/>
        <v>13</v>
      </c>
      <c r="O675" s="27"/>
      <c r="P675" s="27"/>
      <c r="Q675" s="27"/>
      <c r="R675" s="27" t="s">
        <v>0</v>
      </c>
      <c r="S675" s="27"/>
      <c r="T675" s="28"/>
      <c r="U675" s="29"/>
      <c r="V675" s="32">
        <v>0.25</v>
      </c>
      <c r="W675" s="318"/>
      <c r="X675" s="319"/>
      <c r="Y675" s="160">
        <f t="shared" si="337"/>
        <v>0.25</v>
      </c>
      <c r="Z675" s="159">
        <f t="shared" si="352"/>
        <v>2.5</v>
      </c>
      <c r="AA675" s="327"/>
      <c r="AB675" s="400">
        <f t="shared" si="361"/>
        <v>-30</v>
      </c>
      <c r="AC675" s="371"/>
      <c r="AD675" s="226" t="str">
        <f t="shared" si="338"/>
        <v/>
      </c>
      <c r="AE675" s="368">
        <f t="shared" si="353"/>
        <v>-27.5</v>
      </c>
      <c r="AF675" s="339"/>
      <c r="AG675" s="338"/>
      <c r="AH675" s="336"/>
      <c r="AI675" s="161">
        <f t="shared" si="354"/>
        <v>0</v>
      </c>
      <c r="AJ675" s="162">
        <f t="shared" si="339"/>
        <v>2.5</v>
      </c>
      <c r="AK675" s="163">
        <f t="shared" si="355"/>
        <v>2.5</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f t="shared" si="340"/>
        <v>13</v>
      </c>
      <c r="AX675" s="165" t="str">
        <f t="shared" si="341"/>
        <v/>
      </c>
      <c r="AY675" s="193">
        <f t="shared" si="342"/>
        <v>13</v>
      </c>
      <c r="AZ675" s="183" t="str">
        <f t="shared" si="343"/>
        <v/>
      </c>
      <c r="BA675" s="173">
        <f t="shared" si="344"/>
        <v>0.25</v>
      </c>
      <c r="BB675" s="174" t="str">
        <f t="shared" si="345"/>
        <v/>
      </c>
      <c r="BC675" s="186">
        <f t="shared" si="368"/>
        <v>0.25</v>
      </c>
      <c r="BD675" s="174" t="str">
        <f t="shared" si="346"/>
        <v/>
      </c>
      <c r="BE675" s="201" t="str">
        <f t="shared" si="347"/>
        <v/>
      </c>
      <c r="BF675" s="174" t="str">
        <f t="shared" si="348"/>
        <v/>
      </c>
      <c r="BG675" s="186" t="str">
        <f t="shared" si="349"/>
        <v/>
      </c>
      <c r="BH675" s="175" t="str">
        <f t="shared" si="350"/>
        <v/>
      </c>
      <c r="BI675" s="632"/>
    </row>
    <row r="676" spans="1:61" ht="56.25" x14ac:dyDescent="0.3">
      <c r="A676" s="221"/>
      <c r="B676" s="222"/>
      <c r="C676" s="214">
        <v>665</v>
      </c>
      <c r="D676" s="642" t="s">
        <v>3750</v>
      </c>
      <c r="E676" s="16" t="s">
        <v>3505</v>
      </c>
      <c r="F676" s="17"/>
      <c r="G676" s="134">
        <v>44274</v>
      </c>
      <c r="H676" s="135">
        <v>44292</v>
      </c>
      <c r="I676" s="141"/>
      <c r="J676" s="25"/>
      <c r="K676" s="145"/>
      <c r="L676" s="28"/>
      <c r="M676" s="395">
        <v>44292</v>
      </c>
      <c r="N676" s="158">
        <f t="shared" si="351"/>
        <v>13</v>
      </c>
      <c r="O676" s="27"/>
      <c r="P676" s="27"/>
      <c r="Q676" s="27"/>
      <c r="R676" s="27" t="s">
        <v>0</v>
      </c>
      <c r="S676" s="27"/>
      <c r="T676" s="28"/>
      <c r="U676" s="29"/>
      <c r="V676" s="32">
        <v>0.25</v>
      </c>
      <c r="W676" s="318"/>
      <c r="X676" s="319"/>
      <c r="Y676" s="160">
        <f t="shared" si="337"/>
        <v>0.25</v>
      </c>
      <c r="Z676" s="159">
        <f t="shared" si="352"/>
        <v>2.5</v>
      </c>
      <c r="AA676" s="327"/>
      <c r="AB676" s="400">
        <f t="shared" si="361"/>
        <v>-30</v>
      </c>
      <c r="AC676" s="371"/>
      <c r="AD676" s="226" t="str">
        <f t="shared" si="338"/>
        <v/>
      </c>
      <c r="AE676" s="368">
        <f t="shared" si="353"/>
        <v>-27.5</v>
      </c>
      <c r="AF676" s="339"/>
      <c r="AG676" s="338"/>
      <c r="AH676" s="336"/>
      <c r="AI676" s="161">
        <f t="shared" si="354"/>
        <v>0</v>
      </c>
      <c r="AJ676" s="162">
        <f t="shared" si="339"/>
        <v>2.5</v>
      </c>
      <c r="AK676" s="163">
        <f t="shared" si="355"/>
        <v>2.5</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f t="shared" si="340"/>
        <v>13</v>
      </c>
      <c r="AX676" s="165" t="str">
        <f t="shared" si="341"/>
        <v/>
      </c>
      <c r="AY676" s="193">
        <f t="shared" si="342"/>
        <v>13</v>
      </c>
      <c r="AZ676" s="183" t="str">
        <f t="shared" si="343"/>
        <v/>
      </c>
      <c r="BA676" s="173">
        <f t="shared" si="344"/>
        <v>0.25</v>
      </c>
      <c r="BB676" s="174" t="str">
        <f t="shared" si="345"/>
        <v/>
      </c>
      <c r="BC676" s="186">
        <f t="shared" si="368"/>
        <v>0.25</v>
      </c>
      <c r="BD676" s="174" t="str">
        <f t="shared" si="346"/>
        <v/>
      </c>
      <c r="BE676" s="201" t="str">
        <f t="shared" si="347"/>
        <v/>
      </c>
      <c r="BF676" s="174" t="str">
        <f t="shared" si="348"/>
        <v/>
      </c>
      <c r="BG676" s="186" t="str">
        <f t="shared" si="349"/>
        <v/>
      </c>
      <c r="BH676" s="175" t="str">
        <f t="shared" si="350"/>
        <v/>
      </c>
      <c r="BI676" s="632"/>
    </row>
    <row r="677" spans="1:61" ht="37.5" x14ac:dyDescent="0.3">
      <c r="A677" s="221"/>
      <c r="B677" s="222"/>
      <c r="C677" s="213">
        <v>666</v>
      </c>
      <c r="D677" s="642" t="s">
        <v>3751</v>
      </c>
      <c r="E677" s="16" t="s">
        <v>3505</v>
      </c>
      <c r="F677" s="17"/>
      <c r="G677" s="134">
        <v>44274</v>
      </c>
      <c r="H677" s="135">
        <v>44292</v>
      </c>
      <c r="I677" s="141"/>
      <c r="J677" s="25"/>
      <c r="K677" s="145"/>
      <c r="L677" s="28"/>
      <c r="M677" s="395">
        <v>44292</v>
      </c>
      <c r="N677" s="158">
        <f t="shared" si="351"/>
        <v>13</v>
      </c>
      <c r="O677" s="27"/>
      <c r="P677" s="27"/>
      <c r="Q677" s="27"/>
      <c r="R677" s="27" t="s">
        <v>0</v>
      </c>
      <c r="S677" s="27"/>
      <c r="T677" s="28"/>
      <c r="U677" s="29"/>
      <c r="V677" s="32">
        <v>0.25</v>
      </c>
      <c r="W677" s="318"/>
      <c r="X677" s="319"/>
      <c r="Y677" s="160">
        <f t="shared" si="337"/>
        <v>0.25</v>
      </c>
      <c r="Z677" s="159">
        <f t="shared" si="352"/>
        <v>2.5</v>
      </c>
      <c r="AA677" s="327"/>
      <c r="AB677" s="400">
        <f t="shared" si="361"/>
        <v>-30</v>
      </c>
      <c r="AC677" s="371"/>
      <c r="AD677" s="226" t="str">
        <f t="shared" si="338"/>
        <v/>
      </c>
      <c r="AE677" s="368">
        <f t="shared" si="353"/>
        <v>-27.5</v>
      </c>
      <c r="AF677" s="339"/>
      <c r="AG677" s="338"/>
      <c r="AH677" s="336"/>
      <c r="AI677" s="161">
        <f t="shared" si="354"/>
        <v>0</v>
      </c>
      <c r="AJ677" s="162">
        <f t="shared" si="339"/>
        <v>2.5</v>
      </c>
      <c r="AK677" s="163">
        <f t="shared" si="355"/>
        <v>2.5</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f t="shared" si="340"/>
        <v>13</v>
      </c>
      <c r="AX677" s="165" t="str">
        <f t="shared" si="341"/>
        <v/>
      </c>
      <c r="AY677" s="193">
        <f t="shared" si="342"/>
        <v>13</v>
      </c>
      <c r="AZ677" s="183" t="str">
        <f t="shared" si="343"/>
        <v/>
      </c>
      <c r="BA677" s="173">
        <f t="shared" si="344"/>
        <v>0.25</v>
      </c>
      <c r="BB677" s="174" t="str">
        <f t="shared" si="345"/>
        <v/>
      </c>
      <c r="BC677" s="186">
        <f t="shared" si="368"/>
        <v>0.25</v>
      </c>
      <c r="BD677" s="174" t="str">
        <f t="shared" si="346"/>
        <v/>
      </c>
      <c r="BE677" s="201" t="str">
        <f t="shared" si="347"/>
        <v/>
      </c>
      <c r="BF677" s="174" t="str">
        <f t="shared" si="348"/>
        <v/>
      </c>
      <c r="BG677" s="186" t="str">
        <f t="shared" si="349"/>
        <v/>
      </c>
      <c r="BH677" s="175" t="str">
        <f t="shared" si="350"/>
        <v/>
      </c>
      <c r="BI677" s="632"/>
    </row>
    <row r="678" spans="1:61" ht="56.25" x14ac:dyDescent="0.3">
      <c r="A678" s="221"/>
      <c r="B678" s="222"/>
      <c r="C678" s="214">
        <v>667</v>
      </c>
      <c r="D678" s="642" t="s">
        <v>3752</v>
      </c>
      <c r="E678" s="16" t="s">
        <v>3505</v>
      </c>
      <c r="F678" s="17"/>
      <c r="G678" s="134">
        <v>44274</v>
      </c>
      <c r="H678" s="135">
        <v>44292</v>
      </c>
      <c r="I678" s="141"/>
      <c r="J678" s="25"/>
      <c r="K678" s="145"/>
      <c r="L678" s="28"/>
      <c r="M678" s="395">
        <v>44292</v>
      </c>
      <c r="N678" s="158">
        <f t="shared" si="351"/>
        <v>13</v>
      </c>
      <c r="O678" s="27"/>
      <c r="P678" s="27"/>
      <c r="Q678" s="27"/>
      <c r="R678" s="27" t="s">
        <v>0</v>
      </c>
      <c r="S678" s="27"/>
      <c r="T678" s="28"/>
      <c r="U678" s="29"/>
      <c r="V678" s="32">
        <v>0.25</v>
      </c>
      <c r="W678" s="318"/>
      <c r="X678" s="319"/>
      <c r="Y678" s="160">
        <f t="shared" si="337"/>
        <v>0.25</v>
      </c>
      <c r="Z678" s="159">
        <f t="shared" si="352"/>
        <v>2.5</v>
      </c>
      <c r="AA678" s="327"/>
      <c r="AB678" s="400">
        <f t="shared" si="361"/>
        <v>-30</v>
      </c>
      <c r="AC678" s="371"/>
      <c r="AD678" s="226" t="str">
        <f t="shared" si="338"/>
        <v/>
      </c>
      <c r="AE678" s="368">
        <f t="shared" si="353"/>
        <v>-27.5</v>
      </c>
      <c r="AF678" s="339"/>
      <c r="AG678" s="338"/>
      <c r="AH678" s="336"/>
      <c r="AI678" s="161">
        <f t="shared" si="354"/>
        <v>0</v>
      </c>
      <c r="AJ678" s="162">
        <f t="shared" si="339"/>
        <v>2.5</v>
      </c>
      <c r="AK678" s="163">
        <f t="shared" si="355"/>
        <v>2.5</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f t="shared" si="340"/>
        <v>13</v>
      </c>
      <c r="AX678" s="165" t="str">
        <f t="shared" si="341"/>
        <v/>
      </c>
      <c r="AY678" s="193">
        <f t="shared" si="342"/>
        <v>13</v>
      </c>
      <c r="AZ678" s="183" t="str">
        <f t="shared" si="343"/>
        <v/>
      </c>
      <c r="BA678" s="173">
        <f t="shared" si="344"/>
        <v>0.25</v>
      </c>
      <c r="BB678" s="174" t="str">
        <f t="shared" si="345"/>
        <v/>
      </c>
      <c r="BC678" s="186">
        <f t="shared" si="368"/>
        <v>0.25</v>
      </c>
      <c r="BD678" s="174" t="str">
        <f t="shared" si="346"/>
        <v/>
      </c>
      <c r="BE678" s="201" t="str">
        <f t="shared" si="347"/>
        <v/>
      </c>
      <c r="BF678" s="174" t="str">
        <f t="shared" si="348"/>
        <v/>
      </c>
      <c r="BG678" s="186" t="str">
        <f t="shared" si="349"/>
        <v/>
      </c>
      <c r="BH678" s="175" t="str">
        <f t="shared" si="350"/>
        <v/>
      </c>
      <c r="BI678" s="632"/>
    </row>
    <row r="679" spans="1:61" ht="37.5" x14ac:dyDescent="0.3">
      <c r="A679" s="221"/>
      <c r="B679" s="222"/>
      <c r="C679" s="214">
        <v>668</v>
      </c>
      <c r="D679" s="642" t="s">
        <v>3753</v>
      </c>
      <c r="E679" s="16" t="s">
        <v>3505</v>
      </c>
      <c r="F679" s="17"/>
      <c r="G679" s="134">
        <v>44274</v>
      </c>
      <c r="H679" s="135">
        <v>44292</v>
      </c>
      <c r="I679" s="141"/>
      <c r="J679" s="25"/>
      <c r="K679" s="145"/>
      <c r="L679" s="28"/>
      <c r="M679" s="395">
        <v>44292</v>
      </c>
      <c r="N679" s="158">
        <f t="shared" si="351"/>
        <v>13</v>
      </c>
      <c r="O679" s="27"/>
      <c r="P679" s="27"/>
      <c r="Q679" s="27"/>
      <c r="R679" s="27" t="s">
        <v>0</v>
      </c>
      <c r="S679" s="27"/>
      <c r="T679" s="28"/>
      <c r="U679" s="29"/>
      <c r="V679" s="32">
        <v>0.25</v>
      </c>
      <c r="W679" s="318"/>
      <c r="X679" s="319"/>
      <c r="Y679" s="160">
        <f t="shared" si="337"/>
        <v>0.25</v>
      </c>
      <c r="Z679" s="159">
        <f t="shared" si="352"/>
        <v>2.5</v>
      </c>
      <c r="AA679" s="327"/>
      <c r="AB679" s="400">
        <f t="shared" si="361"/>
        <v>-30</v>
      </c>
      <c r="AC679" s="371"/>
      <c r="AD679" s="226" t="str">
        <f t="shared" si="338"/>
        <v/>
      </c>
      <c r="AE679" s="368">
        <f t="shared" si="353"/>
        <v>-27.5</v>
      </c>
      <c r="AF679" s="339"/>
      <c r="AG679" s="338"/>
      <c r="AH679" s="336"/>
      <c r="AI679" s="161">
        <f t="shared" si="354"/>
        <v>0</v>
      </c>
      <c r="AJ679" s="162">
        <f t="shared" si="339"/>
        <v>2.5</v>
      </c>
      <c r="AK679" s="163">
        <f t="shared" si="355"/>
        <v>2.5</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f t="shared" si="340"/>
        <v>13</v>
      </c>
      <c r="AX679" s="165" t="str">
        <f t="shared" si="341"/>
        <v/>
      </c>
      <c r="AY679" s="193">
        <f t="shared" si="342"/>
        <v>13</v>
      </c>
      <c r="AZ679" s="183" t="str">
        <f t="shared" si="343"/>
        <v/>
      </c>
      <c r="BA679" s="173">
        <f t="shared" si="344"/>
        <v>0.25</v>
      </c>
      <c r="BB679" s="174" t="str">
        <f t="shared" si="345"/>
        <v/>
      </c>
      <c r="BC679" s="186">
        <f t="shared" si="368"/>
        <v>0.25</v>
      </c>
      <c r="BD679" s="174" t="str">
        <f t="shared" si="346"/>
        <v/>
      </c>
      <c r="BE679" s="201" t="str">
        <f t="shared" si="347"/>
        <v/>
      </c>
      <c r="BF679" s="174" t="str">
        <f t="shared" si="348"/>
        <v/>
      </c>
      <c r="BG679" s="186" t="str">
        <f t="shared" si="349"/>
        <v/>
      </c>
      <c r="BH679" s="175" t="str">
        <f t="shared" si="350"/>
        <v/>
      </c>
      <c r="BI679" s="632"/>
    </row>
    <row r="680" spans="1:61" ht="37.5" x14ac:dyDescent="0.3">
      <c r="A680" s="221"/>
      <c r="B680" s="222"/>
      <c r="C680" s="213">
        <v>669</v>
      </c>
      <c r="D680" s="643" t="s">
        <v>3754</v>
      </c>
      <c r="E680" s="16" t="s">
        <v>3505</v>
      </c>
      <c r="F680" s="17"/>
      <c r="G680" s="134">
        <v>44274</v>
      </c>
      <c r="H680" s="135">
        <v>44292</v>
      </c>
      <c r="I680" s="141"/>
      <c r="J680" s="25"/>
      <c r="K680" s="145"/>
      <c r="L680" s="28"/>
      <c r="M680" s="395">
        <v>44292</v>
      </c>
      <c r="N680" s="158">
        <f t="shared" si="351"/>
        <v>13</v>
      </c>
      <c r="O680" s="27"/>
      <c r="P680" s="27"/>
      <c r="Q680" s="27"/>
      <c r="R680" s="27" t="s">
        <v>0</v>
      </c>
      <c r="S680" s="27"/>
      <c r="T680" s="28"/>
      <c r="U680" s="29"/>
      <c r="V680" s="32">
        <v>0.25</v>
      </c>
      <c r="W680" s="318"/>
      <c r="X680" s="319"/>
      <c r="Y680" s="160">
        <f t="shared" si="337"/>
        <v>0.25</v>
      </c>
      <c r="Z680" s="159">
        <f t="shared" si="352"/>
        <v>2.5</v>
      </c>
      <c r="AA680" s="327"/>
      <c r="AB680" s="400">
        <f t="shared" si="361"/>
        <v>-30</v>
      </c>
      <c r="AC680" s="371"/>
      <c r="AD680" s="226" t="str">
        <f t="shared" si="338"/>
        <v/>
      </c>
      <c r="AE680" s="368">
        <f t="shared" si="353"/>
        <v>-27.5</v>
      </c>
      <c r="AF680" s="339"/>
      <c r="AG680" s="338"/>
      <c r="AH680" s="336"/>
      <c r="AI680" s="161">
        <f t="shared" si="354"/>
        <v>0</v>
      </c>
      <c r="AJ680" s="162">
        <f t="shared" si="339"/>
        <v>2.5</v>
      </c>
      <c r="AK680" s="163">
        <f t="shared" si="355"/>
        <v>2.5</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f t="shared" si="340"/>
        <v>13</v>
      </c>
      <c r="AX680" s="165" t="str">
        <f t="shared" si="341"/>
        <v/>
      </c>
      <c r="AY680" s="193">
        <f t="shared" si="342"/>
        <v>13</v>
      </c>
      <c r="AZ680" s="183" t="str">
        <f t="shared" si="343"/>
        <v/>
      </c>
      <c r="BA680" s="173">
        <f t="shared" si="344"/>
        <v>0.25</v>
      </c>
      <c r="BB680" s="174" t="str">
        <f t="shared" si="345"/>
        <v/>
      </c>
      <c r="BC680" s="186">
        <f t="shared" si="368"/>
        <v>0.25</v>
      </c>
      <c r="BD680" s="174" t="str">
        <f t="shared" si="346"/>
        <v/>
      </c>
      <c r="BE680" s="201" t="str">
        <f t="shared" si="347"/>
        <v/>
      </c>
      <c r="BF680" s="174" t="str">
        <f t="shared" si="348"/>
        <v/>
      </c>
      <c r="BG680" s="186" t="str">
        <f t="shared" si="349"/>
        <v/>
      </c>
      <c r="BH680" s="175" t="str">
        <f t="shared" si="350"/>
        <v/>
      </c>
      <c r="BI680" s="632"/>
    </row>
    <row r="681" spans="1:61" ht="37.5" x14ac:dyDescent="0.3">
      <c r="A681" s="221"/>
      <c r="B681" s="222"/>
      <c r="C681" s="214">
        <v>670</v>
      </c>
      <c r="D681" s="643" t="s">
        <v>3755</v>
      </c>
      <c r="E681" s="16" t="s">
        <v>3505</v>
      </c>
      <c r="F681" s="17"/>
      <c r="G681" s="134">
        <v>44274</v>
      </c>
      <c r="H681" s="135">
        <v>44292</v>
      </c>
      <c r="I681" s="141"/>
      <c r="J681" s="25"/>
      <c r="K681" s="145"/>
      <c r="L681" s="28"/>
      <c r="M681" s="395">
        <v>44292</v>
      </c>
      <c r="N681" s="158">
        <f t="shared" si="351"/>
        <v>13</v>
      </c>
      <c r="O681" s="27"/>
      <c r="P681" s="27"/>
      <c r="Q681" s="27"/>
      <c r="R681" s="27" t="s">
        <v>0</v>
      </c>
      <c r="S681" s="27"/>
      <c r="T681" s="28"/>
      <c r="U681" s="29"/>
      <c r="V681" s="32">
        <v>0.25</v>
      </c>
      <c r="W681" s="318"/>
      <c r="X681" s="319"/>
      <c r="Y681" s="160">
        <f t="shared" si="337"/>
        <v>0.25</v>
      </c>
      <c r="Z681" s="159">
        <f t="shared" si="352"/>
        <v>2.5</v>
      </c>
      <c r="AA681" s="327"/>
      <c r="AB681" s="400">
        <f t="shared" si="361"/>
        <v>-30</v>
      </c>
      <c r="AC681" s="371"/>
      <c r="AD681" s="226" t="str">
        <f t="shared" si="338"/>
        <v/>
      </c>
      <c r="AE681" s="368">
        <f t="shared" si="353"/>
        <v>-27.5</v>
      </c>
      <c r="AF681" s="339"/>
      <c r="AG681" s="338"/>
      <c r="AH681" s="336"/>
      <c r="AI681" s="161">
        <f t="shared" si="354"/>
        <v>0</v>
      </c>
      <c r="AJ681" s="162">
        <f t="shared" si="339"/>
        <v>2.5</v>
      </c>
      <c r="AK681" s="163">
        <f t="shared" si="355"/>
        <v>2.5</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f t="shared" si="340"/>
        <v>13</v>
      </c>
      <c r="AX681" s="165" t="str">
        <f t="shared" si="341"/>
        <v/>
      </c>
      <c r="AY681" s="193">
        <f t="shared" si="342"/>
        <v>13</v>
      </c>
      <c r="AZ681" s="183" t="str">
        <f t="shared" si="343"/>
        <v/>
      </c>
      <c r="BA681" s="173">
        <f t="shared" si="344"/>
        <v>0.25</v>
      </c>
      <c r="BB681" s="174" t="str">
        <f t="shared" si="345"/>
        <v/>
      </c>
      <c r="BC681" s="186">
        <f t="shared" si="368"/>
        <v>0.25</v>
      </c>
      <c r="BD681" s="174" t="str">
        <f t="shared" si="346"/>
        <v/>
      </c>
      <c r="BE681" s="201" t="str">
        <f t="shared" si="347"/>
        <v/>
      </c>
      <c r="BF681" s="174" t="str">
        <f t="shared" si="348"/>
        <v/>
      </c>
      <c r="BG681" s="186" t="str">
        <f t="shared" si="349"/>
        <v/>
      </c>
      <c r="BH681" s="175" t="str">
        <f t="shared" si="350"/>
        <v/>
      </c>
      <c r="BI681" s="632"/>
    </row>
    <row r="682" spans="1:61" ht="37.5" x14ac:dyDescent="0.3">
      <c r="A682" s="221"/>
      <c r="B682" s="222"/>
      <c r="C682" s="213">
        <v>671</v>
      </c>
      <c r="D682" s="643" t="s">
        <v>3757</v>
      </c>
      <c r="E682" s="16" t="s">
        <v>3505</v>
      </c>
      <c r="F682" s="17"/>
      <c r="G682" s="134">
        <v>44274</v>
      </c>
      <c r="H682" s="135">
        <v>44292</v>
      </c>
      <c r="I682" s="141"/>
      <c r="J682" s="25"/>
      <c r="K682" s="145"/>
      <c r="L682" s="28"/>
      <c r="M682" s="395">
        <v>44292</v>
      </c>
      <c r="N682" s="158">
        <f t="shared" si="351"/>
        <v>13</v>
      </c>
      <c r="O682" s="27"/>
      <c r="P682" s="27"/>
      <c r="Q682" s="27"/>
      <c r="R682" s="27" t="s">
        <v>0</v>
      </c>
      <c r="S682" s="27"/>
      <c r="T682" s="28"/>
      <c r="U682" s="29"/>
      <c r="V682" s="32">
        <v>0.25</v>
      </c>
      <c r="W682" s="318"/>
      <c r="X682" s="319"/>
      <c r="Y682" s="160">
        <f t="shared" si="337"/>
        <v>0.25</v>
      </c>
      <c r="Z682" s="159">
        <f t="shared" si="352"/>
        <v>2.5</v>
      </c>
      <c r="AA682" s="327"/>
      <c r="AB682" s="400">
        <f t="shared" si="361"/>
        <v>-30</v>
      </c>
      <c r="AC682" s="371"/>
      <c r="AD682" s="226" t="str">
        <f t="shared" si="338"/>
        <v/>
      </c>
      <c r="AE682" s="368">
        <f t="shared" si="353"/>
        <v>-27.5</v>
      </c>
      <c r="AF682" s="339"/>
      <c r="AG682" s="338"/>
      <c r="AH682" s="336"/>
      <c r="AI682" s="161">
        <f t="shared" si="354"/>
        <v>0</v>
      </c>
      <c r="AJ682" s="162">
        <f t="shared" si="339"/>
        <v>2.5</v>
      </c>
      <c r="AK682" s="163">
        <f t="shared" si="355"/>
        <v>2.5</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f t="shared" si="340"/>
        <v>13</v>
      </c>
      <c r="AX682" s="165" t="str">
        <f t="shared" si="341"/>
        <v/>
      </c>
      <c r="AY682" s="193">
        <f t="shared" si="342"/>
        <v>13</v>
      </c>
      <c r="AZ682" s="183" t="str">
        <f t="shared" si="343"/>
        <v/>
      </c>
      <c r="BA682" s="173">
        <f t="shared" si="344"/>
        <v>0.25</v>
      </c>
      <c r="BB682" s="174" t="str">
        <f t="shared" si="345"/>
        <v/>
      </c>
      <c r="BC682" s="186">
        <f t="shared" si="368"/>
        <v>0.25</v>
      </c>
      <c r="BD682" s="174" t="str">
        <f t="shared" si="346"/>
        <v/>
      </c>
      <c r="BE682" s="201" t="str">
        <f t="shared" si="347"/>
        <v/>
      </c>
      <c r="BF682" s="174" t="str">
        <f t="shared" si="348"/>
        <v/>
      </c>
      <c r="BG682" s="186" t="str">
        <f t="shared" si="349"/>
        <v/>
      </c>
      <c r="BH682" s="175" t="str">
        <f t="shared" si="350"/>
        <v/>
      </c>
      <c r="BI682" s="632"/>
    </row>
    <row r="683" spans="1:61" ht="37.5" x14ac:dyDescent="0.3">
      <c r="A683" s="221"/>
      <c r="B683" s="222"/>
      <c r="C683" s="214">
        <v>672</v>
      </c>
      <c r="D683" s="660" t="s">
        <v>3758</v>
      </c>
      <c r="E683" s="16" t="s">
        <v>3505</v>
      </c>
      <c r="F683" s="17"/>
      <c r="G683" s="134">
        <v>44274</v>
      </c>
      <c r="H683" s="135">
        <v>44292</v>
      </c>
      <c r="I683" s="141"/>
      <c r="J683" s="25"/>
      <c r="K683" s="145"/>
      <c r="L683" s="28"/>
      <c r="M683" s="395">
        <v>44292</v>
      </c>
      <c r="N683" s="158">
        <f t="shared" si="351"/>
        <v>13</v>
      </c>
      <c r="O683" s="27"/>
      <c r="P683" s="27"/>
      <c r="Q683" s="27"/>
      <c r="R683" s="27" t="s">
        <v>0</v>
      </c>
      <c r="S683" s="27"/>
      <c r="T683" s="28"/>
      <c r="U683" s="29"/>
      <c r="V683" s="32">
        <v>0.25</v>
      </c>
      <c r="W683" s="318"/>
      <c r="X683" s="319"/>
      <c r="Y683" s="160">
        <f t="shared" si="337"/>
        <v>0.25</v>
      </c>
      <c r="Z683" s="159">
        <f t="shared" si="352"/>
        <v>2.5</v>
      </c>
      <c r="AA683" s="327"/>
      <c r="AB683" s="400">
        <f t="shared" si="361"/>
        <v>-30</v>
      </c>
      <c r="AC683" s="371"/>
      <c r="AD683" s="226" t="str">
        <f t="shared" si="338"/>
        <v/>
      </c>
      <c r="AE683" s="368">
        <f t="shared" si="353"/>
        <v>-27.5</v>
      </c>
      <c r="AF683" s="339"/>
      <c r="AG683" s="338"/>
      <c r="AH683" s="336"/>
      <c r="AI683" s="161">
        <f t="shared" si="354"/>
        <v>0</v>
      </c>
      <c r="AJ683" s="162">
        <f t="shared" si="339"/>
        <v>2.5</v>
      </c>
      <c r="AK683" s="163">
        <f t="shared" si="355"/>
        <v>2.5</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f t="shared" si="340"/>
        <v>13</v>
      </c>
      <c r="AX683" s="165" t="str">
        <f t="shared" si="341"/>
        <v/>
      </c>
      <c r="AY683" s="193">
        <f t="shared" si="342"/>
        <v>13</v>
      </c>
      <c r="AZ683" s="183" t="str">
        <f t="shared" si="343"/>
        <v/>
      </c>
      <c r="BA683" s="173">
        <f t="shared" si="344"/>
        <v>0.25</v>
      </c>
      <c r="BB683" s="174" t="str">
        <f t="shared" si="345"/>
        <v/>
      </c>
      <c r="BC683" s="186">
        <f t="shared" si="368"/>
        <v>0.25</v>
      </c>
      <c r="BD683" s="174" t="str">
        <f t="shared" si="346"/>
        <v/>
      </c>
      <c r="BE683" s="201" t="str">
        <f t="shared" si="347"/>
        <v/>
      </c>
      <c r="BF683" s="174" t="str">
        <f t="shared" si="348"/>
        <v/>
      </c>
      <c r="BG683" s="186" t="str">
        <f t="shared" si="349"/>
        <v/>
      </c>
      <c r="BH683" s="175" t="str">
        <f t="shared" si="350"/>
        <v/>
      </c>
      <c r="BI683" s="632"/>
    </row>
    <row r="684" spans="1:61" ht="41.25" customHeight="1" x14ac:dyDescent="0.3">
      <c r="A684" s="221"/>
      <c r="B684" s="222"/>
      <c r="C684" s="214">
        <v>673</v>
      </c>
      <c r="D684" s="643" t="s">
        <v>3759</v>
      </c>
      <c r="E684" s="16" t="s">
        <v>3505</v>
      </c>
      <c r="F684" s="17"/>
      <c r="G684" s="134">
        <v>44274</v>
      </c>
      <c r="H684" s="135">
        <v>44292</v>
      </c>
      <c r="I684" s="141"/>
      <c r="J684" s="25"/>
      <c r="K684" s="145"/>
      <c r="L684" s="28"/>
      <c r="M684" s="395">
        <v>44292</v>
      </c>
      <c r="N684" s="158">
        <f t="shared" si="351"/>
        <v>13</v>
      </c>
      <c r="O684" s="27"/>
      <c r="P684" s="27"/>
      <c r="Q684" s="27"/>
      <c r="R684" s="27" t="s">
        <v>0</v>
      </c>
      <c r="S684" s="27"/>
      <c r="T684" s="28"/>
      <c r="U684" s="29"/>
      <c r="V684" s="32">
        <v>0.25</v>
      </c>
      <c r="W684" s="318"/>
      <c r="X684" s="319"/>
      <c r="Y684" s="160">
        <f t="shared" si="337"/>
        <v>0.25</v>
      </c>
      <c r="Z684" s="159">
        <f t="shared" si="352"/>
        <v>2.5</v>
      </c>
      <c r="AA684" s="327"/>
      <c r="AB684" s="400">
        <f t="shared" si="361"/>
        <v>-30</v>
      </c>
      <c r="AC684" s="371"/>
      <c r="AD684" s="226" t="str">
        <f t="shared" si="338"/>
        <v/>
      </c>
      <c r="AE684" s="368">
        <f t="shared" si="353"/>
        <v>-27.5</v>
      </c>
      <c r="AF684" s="339"/>
      <c r="AG684" s="338"/>
      <c r="AH684" s="336"/>
      <c r="AI684" s="161">
        <f t="shared" si="354"/>
        <v>0</v>
      </c>
      <c r="AJ684" s="162">
        <f t="shared" si="339"/>
        <v>2.5</v>
      </c>
      <c r="AK684" s="163">
        <f t="shared" si="355"/>
        <v>2.5</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f t="shared" si="340"/>
        <v>13</v>
      </c>
      <c r="AX684" s="165" t="str">
        <f t="shared" si="341"/>
        <v/>
      </c>
      <c r="AY684" s="193">
        <f t="shared" si="342"/>
        <v>13</v>
      </c>
      <c r="AZ684" s="183" t="str">
        <f t="shared" si="343"/>
        <v/>
      </c>
      <c r="BA684" s="173">
        <f t="shared" si="344"/>
        <v>0.25</v>
      </c>
      <c r="BB684" s="174" t="str">
        <f t="shared" si="345"/>
        <v/>
      </c>
      <c r="BC684" s="186">
        <f t="shared" si="368"/>
        <v>0.25</v>
      </c>
      <c r="BD684" s="174" t="str">
        <f t="shared" si="346"/>
        <v/>
      </c>
      <c r="BE684" s="201" t="str">
        <f t="shared" si="347"/>
        <v/>
      </c>
      <c r="BF684" s="174" t="str">
        <f t="shared" si="348"/>
        <v/>
      </c>
      <c r="BG684" s="186" t="str">
        <f t="shared" si="349"/>
        <v/>
      </c>
      <c r="BH684" s="175" t="str">
        <f t="shared" si="350"/>
        <v/>
      </c>
      <c r="BI684" s="632"/>
    </row>
    <row r="685" spans="1:61" ht="37.5" x14ac:dyDescent="0.3">
      <c r="A685" s="221"/>
      <c r="B685" s="222"/>
      <c r="C685" s="213">
        <v>674</v>
      </c>
      <c r="D685" s="643" t="s">
        <v>3760</v>
      </c>
      <c r="E685" s="16" t="s">
        <v>3505</v>
      </c>
      <c r="F685" s="17"/>
      <c r="G685" s="134">
        <v>44274</v>
      </c>
      <c r="H685" s="135">
        <v>44292</v>
      </c>
      <c r="I685" s="141"/>
      <c r="J685" s="25"/>
      <c r="K685" s="145"/>
      <c r="L685" s="28"/>
      <c r="M685" s="395">
        <v>44292</v>
      </c>
      <c r="N685" s="158">
        <f t="shared" si="351"/>
        <v>13</v>
      </c>
      <c r="O685" s="27"/>
      <c r="P685" s="27"/>
      <c r="Q685" s="27"/>
      <c r="R685" s="27" t="s">
        <v>0</v>
      </c>
      <c r="S685" s="27"/>
      <c r="T685" s="28"/>
      <c r="U685" s="29"/>
      <c r="V685" s="32">
        <v>0.25</v>
      </c>
      <c r="W685" s="318"/>
      <c r="X685" s="319"/>
      <c r="Y685" s="160">
        <f t="shared" si="337"/>
        <v>0.25</v>
      </c>
      <c r="Z685" s="159">
        <f t="shared" si="352"/>
        <v>2.5</v>
      </c>
      <c r="AA685" s="327"/>
      <c r="AB685" s="400">
        <f t="shared" si="361"/>
        <v>-30</v>
      </c>
      <c r="AC685" s="371"/>
      <c r="AD685" s="226" t="str">
        <f t="shared" si="338"/>
        <v/>
      </c>
      <c r="AE685" s="368">
        <f t="shared" si="353"/>
        <v>-27.5</v>
      </c>
      <c r="AF685" s="339"/>
      <c r="AG685" s="338"/>
      <c r="AH685" s="336"/>
      <c r="AI685" s="161">
        <f t="shared" si="354"/>
        <v>0</v>
      </c>
      <c r="AJ685" s="162">
        <f t="shared" si="339"/>
        <v>2.5</v>
      </c>
      <c r="AK685" s="163">
        <f t="shared" si="355"/>
        <v>2.5</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f t="shared" si="340"/>
        <v>13</v>
      </c>
      <c r="AX685" s="165" t="str">
        <f t="shared" si="341"/>
        <v/>
      </c>
      <c r="AY685" s="193">
        <f t="shared" si="342"/>
        <v>13</v>
      </c>
      <c r="AZ685" s="183" t="str">
        <f t="shared" si="343"/>
        <v/>
      </c>
      <c r="BA685" s="173">
        <f t="shared" si="344"/>
        <v>0.25</v>
      </c>
      <c r="BB685" s="174" t="str">
        <f t="shared" si="345"/>
        <v/>
      </c>
      <c r="BC685" s="186">
        <f t="shared" si="368"/>
        <v>0.25</v>
      </c>
      <c r="BD685" s="174" t="str">
        <f t="shared" si="346"/>
        <v/>
      </c>
      <c r="BE685" s="201" t="str">
        <f t="shared" si="347"/>
        <v/>
      </c>
      <c r="BF685" s="174" t="str">
        <f t="shared" si="348"/>
        <v/>
      </c>
      <c r="BG685" s="186" t="str">
        <f t="shared" si="349"/>
        <v/>
      </c>
      <c r="BH685" s="175" t="str">
        <f t="shared" si="350"/>
        <v/>
      </c>
      <c r="BI685" s="632"/>
    </row>
    <row r="686" spans="1:61" ht="56.25" x14ac:dyDescent="0.3">
      <c r="A686" s="221"/>
      <c r="B686" s="222"/>
      <c r="C686" s="214">
        <v>675</v>
      </c>
      <c r="D686" s="647" t="s">
        <v>3746</v>
      </c>
      <c r="E686" s="16" t="s">
        <v>3541</v>
      </c>
      <c r="F686" s="17"/>
      <c r="G686" s="134">
        <v>44274</v>
      </c>
      <c r="H686" s="135">
        <v>44292</v>
      </c>
      <c r="I686" s="141"/>
      <c r="J686" s="25"/>
      <c r="K686" s="145"/>
      <c r="L686" s="28"/>
      <c r="M686" s="395">
        <v>44292</v>
      </c>
      <c r="N686" s="158">
        <f t="shared" si="351"/>
        <v>13</v>
      </c>
      <c r="O686" s="27"/>
      <c r="P686" s="27"/>
      <c r="Q686" s="27"/>
      <c r="R686" s="27" t="s">
        <v>0</v>
      </c>
      <c r="S686" s="27"/>
      <c r="T686" s="28"/>
      <c r="U686" s="29"/>
      <c r="V686" s="32">
        <v>0.25</v>
      </c>
      <c r="W686" s="318"/>
      <c r="X686" s="319"/>
      <c r="Y686" s="160">
        <f t="shared" si="337"/>
        <v>0.25</v>
      </c>
      <c r="Z686" s="159">
        <f t="shared" si="352"/>
        <v>2.5</v>
      </c>
      <c r="AA686" s="327"/>
      <c r="AB686" s="400">
        <f t="shared" si="361"/>
        <v>-30</v>
      </c>
      <c r="AC686" s="371"/>
      <c r="AD686" s="226" t="str">
        <f t="shared" si="338"/>
        <v/>
      </c>
      <c r="AE686" s="368">
        <f t="shared" si="353"/>
        <v>-27.5</v>
      </c>
      <c r="AF686" s="339"/>
      <c r="AG686" s="338"/>
      <c r="AH686" s="336"/>
      <c r="AI686" s="161">
        <f t="shared" si="354"/>
        <v>0</v>
      </c>
      <c r="AJ686" s="162">
        <f t="shared" si="339"/>
        <v>2.5</v>
      </c>
      <c r="AK686" s="163">
        <f t="shared" si="355"/>
        <v>2.5</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f t="shared" si="340"/>
        <v>13</v>
      </c>
      <c r="AX686" s="165" t="str">
        <f t="shared" si="341"/>
        <v/>
      </c>
      <c r="AY686" s="193">
        <f t="shared" si="342"/>
        <v>13</v>
      </c>
      <c r="AZ686" s="183" t="str">
        <f t="shared" si="343"/>
        <v/>
      </c>
      <c r="BA686" s="173">
        <f t="shared" si="344"/>
        <v>0.25</v>
      </c>
      <c r="BB686" s="174" t="str">
        <f t="shared" si="345"/>
        <v/>
      </c>
      <c r="BC686" s="186">
        <f t="shared" si="368"/>
        <v>0.25</v>
      </c>
      <c r="BD686" s="174" t="str">
        <f t="shared" si="346"/>
        <v/>
      </c>
      <c r="BE686" s="201" t="str">
        <f t="shared" si="347"/>
        <v/>
      </c>
      <c r="BF686" s="174" t="str">
        <f t="shared" si="348"/>
        <v/>
      </c>
      <c r="BG686" s="186" t="str">
        <f t="shared" si="349"/>
        <v/>
      </c>
      <c r="BH686" s="175" t="str">
        <f t="shared" si="350"/>
        <v/>
      </c>
      <c r="BI686" s="632"/>
    </row>
    <row r="687" spans="1:61" ht="37.5" x14ac:dyDescent="0.3">
      <c r="A687" s="221"/>
      <c r="B687" s="222"/>
      <c r="C687" s="213">
        <v>676</v>
      </c>
      <c r="D687" s="647" t="s">
        <v>3747</v>
      </c>
      <c r="E687" s="16" t="s">
        <v>3541</v>
      </c>
      <c r="F687" s="17"/>
      <c r="G687" s="134">
        <v>44274</v>
      </c>
      <c r="H687" s="135">
        <v>44292</v>
      </c>
      <c r="I687" s="141"/>
      <c r="J687" s="25"/>
      <c r="K687" s="145"/>
      <c r="L687" s="28"/>
      <c r="M687" s="395">
        <v>44292</v>
      </c>
      <c r="N687" s="158">
        <f t="shared" si="351"/>
        <v>13</v>
      </c>
      <c r="O687" s="27"/>
      <c r="P687" s="27"/>
      <c r="Q687" s="27"/>
      <c r="R687" s="27" t="s">
        <v>0</v>
      </c>
      <c r="S687" s="27"/>
      <c r="T687" s="28"/>
      <c r="U687" s="29"/>
      <c r="V687" s="32">
        <v>0.25</v>
      </c>
      <c r="W687" s="318"/>
      <c r="X687" s="319"/>
      <c r="Y687" s="160">
        <f t="shared" si="337"/>
        <v>0.25</v>
      </c>
      <c r="Z687" s="159">
        <f t="shared" si="352"/>
        <v>2.5</v>
      </c>
      <c r="AA687" s="327"/>
      <c r="AB687" s="400">
        <f t="shared" si="361"/>
        <v>-30</v>
      </c>
      <c r="AC687" s="371"/>
      <c r="AD687" s="226" t="str">
        <f t="shared" si="338"/>
        <v/>
      </c>
      <c r="AE687" s="368">
        <f t="shared" si="353"/>
        <v>-27.5</v>
      </c>
      <c r="AF687" s="339"/>
      <c r="AG687" s="338"/>
      <c r="AH687" s="336"/>
      <c r="AI687" s="161">
        <f t="shared" si="354"/>
        <v>0</v>
      </c>
      <c r="AJ687" s="162">
        <f t="shared" si="339"/>
        <v>2.5</v>
      </c>
      <c r="AK687" s="163">
        <f t="shared" si="355"/>
        <v>2.5</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f t="shared" si="340"/>
        <v>13</v>
      </c>
      <c r="AX687" s="165" t="str">
        <f t="shared" si="341"/>
        <v/>
      </c>
      <c r="AY687" s="193">
        <f t="shared" si="342"/>
        <v>13</v>
      </c>
      <c r="AZ687" s="183" t="str">
        <f t="shared" si="343"/>
        <v/>
      </c>
      <c r="BA687" s="173">
        <f t="shared" si="344"/>
        <v>0.25</v>
      </c>
      <c r="BB687" s="174" t="str">
        <f t="shared" si="345"/>
        <v/>
      </c>
      <c r="BC687" s="186">
        <f t="shared" si="368"/>
        <v>0.25</v>
      </c>
      <c r="BD687" s="174" t="str">
        <f t="shared" si="346"/>
        <v/>
      </c>
      <c r="BE687" s="201" t="str">
        <f t="shared" si="347"/>
        <v/>
      </c>
      <c r="BF687" s="174" t="str">
        <f t="shared" si="348"/>
        <v/>
      </c>
      <c r="BG687" s="186" t="str">
        <f t="shared" si="349"/>
        <v/>
      </c>
      <c r="BH687" s="175" t="str">
        <f t="shared" si="350"/>
        <v/>
      </c>
      <c r="BI687" s="632"/>
    </row>
    <row r="688" spans="1:61" ht="37.5" x14ac:dyDescent="0.3">
      <c r="A688" s="221"/>
      <c r="B688" s="222"/>
      <c r="C688" s="214">
        <v>677</v>
      </c>
      <c r="D688" s="680" t="s">
        <v>3748</v>
      </c>
      <c r="E688" s="16" t="s">
        <v>3541</v>
      </c>
      <c r="F688" s="17"/>
      <c r="G688" s="134">
        <v>44274</v>
      </c>
      <c r="H688" s="135">
        <v>44292</v>
      </c>
      <c r="I688" s="141"/>
      <c r="J688" s="25"/>
      <c r="K688" s="145"/>
      <c r="L688" s="28"/>
      <c r="M688" s="395">
        <v>44292</v>
      </c>
      <c r="N688" s="158">
        <f t="shared" si="351"/>
        <v>13</v>
      </c>
      <c r="O688" s="27"/>
      <c r="P688" s="27"/>
      <c r="Q688" s="27"/>
      <c r="R688" s="27" t="s">
        <v>0</v>
      </c>
      <c r="S688" s="27"/>
      <c r="T688" s="28"/>
      <c r="U688" s="29"/>
      <c r="V688" s="32">
        <v>0.25</v>
      </c>
      <c r="W688" s="318"/>
      <c r="X688" s="319"/>
      <c r="Y688" s="160">
        <f t="shared" si="337"/>
        <v>0.25</v>
      </c>
      <c r="Z688" s="159">
        <f t="shared" si="352"/>
        <v>2.5</v>
      </c>
      <c r="AA688" s="327"/>
      <c r="AB688" s="400">
        <f t="shared" si="361"/>
        <v>-30</v>
      </c>
      <c r="AC688" s="371"/>
      <c r="AD688" s="226" t="str">
        <f t="shared" si="338"/>
        <v/>
      </c>
      <c r="AE688" s="368">
        <f t="shared" si="353"/>
        <v>-27.5</v>
      </c>
      <c r="AF688" s="339"/>
      <c r="AG688" s="338"/>
      <c r="AH688" s="336"/>
      <c r="AI688" s="161">
        <f t="shared" si="354"/>
        <v>0</v>
      </c>
      <c r="AJ688" s="162">
        <f t="shared" si="339"/>
        <v>2.5</v>
      </c>
      <c r="AK688" s="163">
        <f t="shared" si="355"/>
        <v>2.5</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f t="shared" si="340"/>
        <v>13</v>
      </c>
      <c r="AX688" s="165" t="str">
        <f t="shared" si="341"/>
        <v/>
      </c>
      <c r="AY688" s="193">
        <f t="shared" si="342"/>
        <v>13</v>
      </c>
      <c r="AZ688" s="183" t="str">
        <f t="shared" si="343"/>
        <v/>
      </c>
      <c r="BA688" s="173">
        <f t="shared" si="344"/>
        <v>0.25</v>
      </c>
      <c r="BB688" s="174" t="str">
        <f t="shared" si="345"/>
        <v/>
      </c>
      <c r="BC688" s="186">
        <f t="shared" si="368"/>
        <v>0.25</v>
      </c>
      <c r="BD688" s="174" t="str">
        <f t="shared" si="346"/>
        <v/>
      </c>
      <c r="BE688" s="201" t="str">
        <f t="shared" si="347"/>
        <v/>
      </c>
      <c r="BF688" s="174" t="str">
        <f t="shared" si="348"/>
        <v/>
      </c>
      <c r="BG688" s="186" t="str">
        <f t="shared" si="349"/>
        <v/>
      </c>
      <c r="BH688" s="175" t="str">
        <f t="shared" si="350"/>
        <v/>
      </c>
      <c r="BI688" s="632"/>
    </row>
    <row r="689" spans="1:61" ht="37.5" x14ac:dyDescent="0.3">
      <c r="A689" s="221"/>
      <c r="B689" s="222"/>
      <c r="C689" s="214">
        <v>678</v>
      </c>
      <c r="D689" s="647" t="s">
        <v>3749</v>
      </c>
      <c r="E689" s="16" t="s">
        <v>3541</v>
      </c>
      <c r="F689" s="17"/>
      <c r="G689" s="134">
        <v>44274</v>
      </c>
      <c r="H689" s="135">
        <v>44292</v>
      </c>
      <c r="I689" s="141"/>
      <c r="J689" s="25"/>
      <c r="K689" s="145"/>
      <c r="L689" s="28"/>
      <c r="M689" s="395">
        <v>44292</v>
      </c>
      <c r="N689" s="158">
        <f t="shared" si="351"/>
        <v>13</v>
      </c>
      <c r="O689" s="27"/>
      <c r="P689" s="27"/>
      <c r="Q689" s="27"/>
      <c r="R689" s="27" t="s">
        <v>0</v>
      </c>
      <c r="S689" s="27"/>
      <c r="T689" s="28"/>
      <c r="U689" s="29"/>
      <c r="V689" s="32">
        <v>0.25</v>
      </c>
      <c r="W689" s="318"/>
      <c r="X689" s="319"/>
      <c r="Y689" s="160">
        <f t="shared" si="337"/>
        <v>0.25</v>
      </c>
      <c r="Z689" s="159">
        <f t="shared" si="352"/>
        <v>2.5</v>
      </c>
      <c r="AA689" s="327"/>
      <c r="AB689" s="400">
        <f t="shared" si="361"/>
        <v>-30</v>
      </c>
      <c r="AC689" s="371"/>
      <c r="AD689" s="226" t="str">
        <f t="shared" si="338"/>
        <v/>
      </c>
      <c r="AE689" s="368">
        <f t="shared" si="353"/>
        <v>-27.5</v>
      </c>
      <c r="AF689" s="339"/>
      <c r="AG689" s="338"/>
      <c r="AH689" s="336"/>
      <c r="AI689" s="161">
        <f t="shared" si="354"/>
        <v>0</v>
      </c>
      <c r="AJ689" s="162">
        <f t="shared" si="339"/>
        <v>2.5</v>
      </c>
      <c r="AK689" s="163">
        <f t="shared" si="355"/>
        <v>2.5</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f t="shared" si="340"/>
        <v>13</v>
      </c>
      <c r="AX689" s="165" t="str">
        <f t="shared" si="341"/>
        <v/>
      </c>
      <c r="AY689" s="193">
        <f t="shared" si="342"/>
        <v>13</v>
      </c>
      <c r="AZ689" s="183" t="str">
        <f t="shared" si="343"/>
        <v/>
      </c>
      <c r="BA689" s="173">
        <f t="shared" si="344"/>
        <v>0.25</v>
      </c>
      <c r="BB689" s="174" t="str">
        <f t="shared" si="345"/>
        <v/>
      </c>
      <c r="BC689" s="186">
        <f t="shared" si="368"/>
        <v>0.25</v>
      </c>
      <c r="BD689" s="174" t="str">
        <f t="shared" si="346"/>
        <v/>
      </c>
      <c r="BE689" s="201" t="str">
        <f t="shared" si="347"/>
        <v/>
      </c>
      <c r="BF689" s="174" t="str">
        <f t="shared" si="348"/>
        <v/>
      </c>
      <c r="BG689" s="186" t="str">
        <f t="shared" si="349"/>
        <v/>
      </c>
      <c r="BH689" s="175" t="str">
        <f t="shared" si="350"/>
        <v/>
      </c>
      <c r="BI689" s="632"/>
    </row>
    <row r="690" spans="1:61" ht="56.25" x14ac:dyDescent="0.3">
      <c r="A690" s="221"/>
      <c r="B690" s="222"/>
      <c r="C690" s="213">
        <v>679</v>
      </c>
      <c r="D690" s="646" t="s">
        <v>3750</v>
      </c>
      <c r="E690" s="16" t="s">
        <v>3541</v>
      </c>
      <c r="F690" s="17"/>
      <c r="G690" s="134">
        <v>44274</v>
      </c>
      <c r="H690" s="135">
        <v>44292</v>
      </c>
      <c r="I690" s="141"/>
      <c r="J690" s="25"/>
      <c r="K690" s="145"/>
      <c r="L690" s="28"/>
      <c r="M690" s="395">
        <v>44292</v>
      </c>
      <c r="N690" s="158">
        <f t="shared" si="351"/>
        <v>13</v>
      </c>
      <c r="O690" s="27"/>
      <c r="P690" s="27"/>
      <c r="Q690" s="27"/>
      <c r="R690" s="27" t="s">
        <v>0</v>
      </c>
      <c r="S690" s="27"/>
      <c r="T690" s="28"/>
      <c r="U690" s="29"/>
      <c r="V690" s="32">
        <v>0.25</v>
      </c>
      <c r="W690" s="318"/>
      <c r="X690" s="319"/>
      <c r="Y690" s="160">
        <f t="shared" si="337"/>
        <v>0.25</v>
      </c>
      <c r="Z690" s="159">
        <f t="shared" si="352"/>
        <v>2.5</v>
      </c>
      <c r="AA690" s="327"/>
      <c r="AB690" s="400">
        <f t="shared" si="361"/>
        <v>-30</v>
      </c>
      <c r="AC690" s="371"/>
      <c r="AD690" s="226" t="str">
        <f t="shared" si="338"/>
        <v/>
      </c>
      <c r="AE690" s="368">
        <f t="shared" si="353"/>
        <v>-27.5</v>
      </c>
      <c r="AF690" s="339"/>
      <c r="AG690" s="338"/>
      <c r="AH690" s="336"/>
      <c r="AI690" s="161">
        <f t="shared" si="354"/>
        <v>0</v>
      </c>
      <c r="AJ690" s="162">
        <f t="shared" si="339"/>
        <v>2.5</v>
      </c>
      <c r="AK690" s="163">
        <f t="shared" si="355"/>
        <v>2.5</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f t="shared" si="340"/>
        <v>13</v>
      </c>
      <c r="AX690" s="165" t="str">
        <f t="shared" si="341"/>
        <v/>
      </c>
      <c r="AY690" s="193">
        <f t="shared" si="342"/>
        <v>13</v>
      </c>
      <c r="AZ690" s="183" t="str">
        <f t="shared" si="343"/>
        <v/>
      </c>
      <c r="BA690" s="173">
        <f t="shared" si="344"/>
        <v>0.25</v>
      </c>
      <c r="BB690" s="174" t="str">
        <f t="shared" si="345"/>
        <v/>
      </c>
      <c r="BC690" s="186">
        <f t="shared" si="368"/>
        <v>0.25</v>
      </c>
      <c r="BD690" s="174" t="str">
        <f t="shared" si="346"/>
        <v/>
      </c>
      <c r="BE690" s="201" t="str">
        <f t="shared" si="347"/>
        <v/>
      </c>
      <c r="BF690" s="174" t="str">
        <f t="shared" si="348"/>
        <v/>
      </c>
      <c r="BG690" s="186" t="str">
        <f t="shared" si="349"/>
        <v/>
      </c>
      <c r="BH690" s="175" t="str">
        <f t="shared" si="350"/>
        <v/>
      </c>
      <c r="BI690" s="632"/>
    </row>
    <row r="691" spans="1:61" ht="37.5" x14ac:dyDescent="0.3">
      <c r="A691" s="221"/>
      <c r="B691" s="222"/>
      <c r="C691" s="214">
        <v>680</v>
      </c>
      <c r="D691" s="646" t="s">
        <v>3751</v>
      </c>
      <c r="E691" s="16" t="s">
        <v>3541</v>
      </c>
      <c r="F691" s="17"/>
      <c r="G691" s="134">
        <v>44274</v>
      </c>
      <c r="H691" s="135">
        <v>44292</v>
      </c>
      <c r="I691" s="141"/>
      <c r="J691" s="25"/>
      <c r="K691" s="145"/>
      <c r="L691" s="28"/>
      <c r="M691" s="395">
        <v>44292</v>
      </c>
      <c r="N691" s="158">
        <f t="shared" si="351"/>
        <v>13</v>
      </c>
      <c r="O691" s="27"/>
      <c r="P691" s="27"/>
      <c r="Q691" s="27"/>
      <c r="R691" s="27" t="s">
        <v>0</v>
      </c>
      <c r="S691" s="27"/>
      <c r="T691" s="28"/>
      <c r="U691" s="29"/>
      <c r="V691" s="32">
        <v>0.25</v>
      </c>
      <c r="W691" s="318"/>
      <c r="X691" s="319"/>
      <c r="Y691" s="160">
        <f t="shared" si="337"/>
        <v>0.25</v>
      </c>
      <c r="Z691" s="159">
        <f t="shared" si="352"/>
        <v>2.5</v>
      </c>
      <c r="AA691" s="327"/>
      <c r="AB691" s="400">
        <f t="shared" si="361"/>
        <v>-30</v>
      </c>
      <c r="AC691" s="371"/>
      <c r="AD691" s="226" t="str">
        <f t="shared" si="338"/>
        <v/>
      </c>
      <c r="AE691" s="368">
        <f t="shared" si="353"/>
        <v>-27.5</v>
      </c>
      <c r="AF691" s="339"/>
      <c r="AG691" s="338"/>
      <c r="AH691" s="336"/>
      <c r="AI691" s="161">
        <f t="shared" si="354"/>
        <v>0</v>
      </c>
      <c r="AJ691" s="162">
        <f t="shared" si="339"/>
        <v>2.5</v>
      </c>
      <c r="AK691" s="163">
        <f t="shared" si="355"/>
        <v>2.5</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f t="shared" si="340"/>
        <v>13</v>
      </c>
      <c r="AX691" s="165" t="str">
        <f t="shared" si="341"/>
        <v/>
      </c>
      <c r="AY691" s="193">
        <f t="shared" si="342"/>
        <v>13</v>
      </c>
      <c r="AZ691" s="183" t="str">
        <f t="shared" si="343"/>
        <v/>
      </c>
      <c r="BA691" s="173">
        <f t="shared" si="344"/>
        <v>0.25</v>
      </c>
      <c r="BB691" s="174" t="str">
        <f t="shared" si="345"/>
        <v/>
      </c>
      <c r="BC691" s="186">
        <f t="shared" si="368"/>
        <v>0.25</v>
      </c>
      <c r="BD691" s="174" t="str">
        <f t="shared" si="346"/>
        <v/>
      </c>
      <c r="BE691" s="201" t="str">
        <f t="shared" si="347"/>
        <v/>
      </c>
      <c r="BF691" s="174" t="str">
        <f t="shared" si="348"/>
        <v/>
      </c>
      <c r="BG691" s="186" t="str">
        <f t="shared" si="349"/>
        <v/>
      </c>
      <c r="BH691" s="175" t="str">
        <f t="shared" si="350"/>
        <v/>
      </c>
      <c r="BI691" s="632"/>
    </row>
    <row r="692" spans="1:61" ht="56.25" x14ac:dyDescent="0.3">
      <c r="A692" s="221"/>
      <c r="B692" s="222"/>
      <c r="C692" s="213">
        <v>681</v>
      </c>
      <c r="D692" s="646" t="s">
        <v>3752</v>
      </c>
      <c r="E692" s="16" t="s">
        <v>3541</v>
      </c>
      <c r="F692" s="17"/>
      <c r="G692" s="134">
        <v>44274</v>
      </c>
      <c r="H692" s="135">
        <v>44292</v>
      </c>
      <c r="I692" s="141"/>
      <c r="J692" s="25"/>
      <c r="K692" s="145"/>
      <c r="L692" s="28"/>
      <c r="M692" s="395">
        <v>44292</v>
      </c>
      <c r="N692" s="158">
        <f t="shared" si="351"/>
        <v>13</v>
      </c>
      <c r="O692" s="27"/>
      <c r="P692" s="27"/>
      <c r="Q692" s="27"/>
      <c r="R692" s="27" t="s">
        <v>0</v>
      </c>
      <c r="S692" s="27"/>
      <c r="T692" s="28"/>
      <c r="U692" s="29"/>
      <c r="V692" s="32">
        <v>0.25</v>
      </c>
      <c r="W692" s="318"/>
      <c r="X692" s="319"/>
      <c r="Y692" s="160">
        <f t="shared" si="337"/>
        <v>0.25</v>
      </c>
      <c r="Z692" s="159">
        <f t="shared" si="352"/>
        <v>2.5</v>
      </c>
      <c r="AA692" s="327"/>
      <c r="AB692" s="400">
        <f t="shared" si="361"/>
        <v>-30</v>
      </c>
      <c r="AC692" s="371"/>
      <c r="AD692" s="226" t="str">
        <f t="shared" si="338"/>
        <v/>
      </c>
      <c r="AE692" s="368">
        <f t="shared" si="353"/>
        <v>-27.5</v>
      </c>
      <c r="AF692" s="339"/>
      <c r="AG692" s="338"/>
      <c r="AH692" s="336"/>
      <c r="AI692" s="161">
        <f t="shared" si="354"/>
        <v>0</v>
      </c>
      <c r="AJ692" s="162">
        <f t="shared" si="339"/>
        <v>2.5</v>
      </c>
      <c r="AK692" s="163">
        <f t="shared" si="355"/>
        <v>2.5</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f t="shared" si="340"/>
        <v>13</v>
      </c>
      <c r="AX692" s="165" t="str">
        <f t="shared" si="341"/>
        <v/>
      </c>
      <c r="AY692" s="193">
        <f t="shared" si="342"/>
        <v>13</v>
      </c>
      <c r="AZ692" s="183" t="str">
        <f t="shared" si="343"/>
        <v/>
      </c>
      <c r="BA692" s="173">
        <f t="shared" si="344"/>
        <v>0.25</v>
      </c>
      <c r="BB692" s="174" t="str">
        <f t="shared" si="345"/>
        <v/>
      </c>
      <c r="BC692" s="186">
        <f t="shared" si="368"/>
        <v>0.25</v>
      </c>
      <c r="BD692" s="174" t="str">
        <f t="shared" si="346"/>
        <v/>
      </c>
      <c r="BE692" s="201" t="str">
        <f t="shared" si="347"/>
        <v/>
      </c>
      <c r="BF692" s="174" t="str">
        <f t="shared" si="348"/>
        <v/>
      </c>
      <c r="BG692" s="186" t="str">
        <f t="shared" si="349"/>
        <v/>
      </c>
      <c r="BH692" s="175" t="str">
        <f t="shared" si="350"/>
        <v/>
      </c>
      <c r="BI692" s="632"/>
    </row>
    <row r="693" spans="1:61" ht="37.5" x14ac:dyDescent="0.3">
      <c r="A693" s="221"/>
      <c r="B693" s="222"/>
      <c r="C693" s="214">
        <v>682</v>
      </c>
      <c r="D693" s="646" t="s">
        <v>3753</v>
      </c>
      <c r="E693" s="16" t="s">
        <v>3541</v>
      </c>
      <c r="F693" s="17"/>
      <c r="G693" s="134">
        <v>44274</v>
      </c>
      <c r="H693" s="135">
        <v>44292</v>
      </c>
      <c r="I693" s="141"/>
      <c r="J693" s="25"/>
      <c r="K693" s="145"/>
      <c r="L693" s="28"/>
      <c r="M693" s="395">
        <v>44292</v>
      </c>
      <c r="N693" s="158">
        <f t="shared" si="351"/>
        <v>13</v>
      </c>
      <c r="O693" s="27"/>
      <c r="P693" s="27"/>
      <c r="Q693" s="27"/>
      <c r="R693" s="27" t="s">
        <v>0</v>
      </c>
      <c r="S693" s="27"/>
      <c r="T693" s="28"/>
      <c r="U693" s="29"/>
      <c r="V693" s="32">
        <v>0.25</v>
      </c>
      <c r="W693" s="318"/>
      <c r="X693" s="319"/>
      <c r="Y693" s="160">
        <f t="shared" si="337"/>
        <v>0.25</v>
      </c>
      <c r="Z693" s="159">
        <f t="shared" si="352"/>
        <v>2.5</v>
      </c>
      <c r="AA693" s="327"/>
      <c r="AB693" s="400">
        <f t="shared" si="361"/>
        <v>-30</v>
      </c>
      <c r="AC693" s="371"/>
      <c r="AD693" s="226" t="str">
        <f t="shared" si="338"/>
        <v/>
      </c>
      <c r="AE693" s="368">
        <f t="shared" si="353"/>
        <v>-27.5</v>
      </c>
      <c r="AF693" s="339"/>
      <c r="AG693" s="338"/>
      <c r="AH693" s="336"/>
      <c r="AI693" s="161">
        <f t="shared" si="354"/>
        <v>0</v>
      </c>
      <c r="AJ693" s="162">
        <f t="shared" si="339"/>
        <v>2.5</v>
      </c>
      <c r="AK693" s="163">
        <f t="shared" si="355"/>
        <v>2.5</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f t="shared" si="340"/>
        <v>13</v>
      </c>
      <c r="AX693" s="165" t="str">
        <f t="shared" si="341"/>
        <v/>
      </c>
      <c r="AY693" s="193">
        <f t="shared" si="342"/>
        <v>13</v>
      </c>
      <c r="AZ693" s="183" t="str">
        <f t="shared" si="343"/>
        <v/>
      </c>
      <c r="BA693" s="173">
        <f t="shared" si="344"/>
        <v>0.25</v>
      </c>
      <c r="BB693" s="174" t="str">
        <f t="shared" si="345"/>
        <v/>
      </c>
      <c r="BC693" s="186">
        <f t="shared" si="368"/>
        <v>0.25</v>
      </c>
      <c r="BD693" s="174" t="str">
        <f t="shared" si="346"/>
        <v/>
      </c>
      <c r="BE693" s="201" t="str">
        <f t="shared" si="347"/>
        <v/>
      </c>
      <c r="BF693" s="174" t="str">
        <f t="shared" si="348"/>
        <v/>
      </c>
      <c r="BG693" s="186" t="str">
        <f t="shared" si="349"/>
        <v/>
      </c>
      <c r="BH693" s="175" t="str">
        <f t="shared" si="350"/>
        <v/>
      </c>
      <c r="BI693" s="632"/>
    </row>
    <row r="694" spans="1:61" ht="37.5" x14ac:dyDescent="0.3">
      <c r="A694" s="221"/>
      <c r="B694" s="222"/>
      <c r="C694" s="214">
        <v>683</v>
      </c>
      <c r="D694" s="647" t="s">
        <v>3754</v>
      </c>
      <c r="E694" s="16" t="s">
        <v>3541</v>
      </c>
      <c r="F694" s="17"/>
      <c r="G694" s="134">
        <v>44274</v>
      </c>
      <c r="H694" s="135">
        <v>44292</v>
      </c>
      <c r="I694" s="141"/>
      <c r="J694" s="25"/>
      <c r="K694" s="145"/>
      <c r="L694" s="28"/>
      <c r="M694" s="395">
        <v>44292</v>
      </c>
      <c r="N694" s="158">
        <f t="shared" si="351"/>
        <v>13</v>
      </c>
      <c r="O694" s="27"/>
      <c r="P694" s="27"/>
      <c r="Q694" s="27"/>
      <c r="R694" s="27" t="s">
        <v>0</v>
      </c>
      <c r="S694" s="27"/>
      <c r="T694" s="28"/>
      <c r="U694" s="29"/>
      <c r="V694" s="32">
        <v>0.25</v>
      </c>
      <c r="W694" s="318"/>
      <c r="X694" s="319"/>
      <c r="Y694" s="160">
        <f t="shared" si="337"/>
        <v>0.25</v>
      </c>
      <c r="Z694" s="159">
        <f t="shared" si="352"/>
        <v>2.5</v>
      </c>
      <c r="AA694" s="327"/>
      <c r="AB694" s="400">
        <f t="shared" si="361"/>
        <v>-30</v>
      </c>
      <c r="AC694" s="371"/>
      <c r="AD694" s="226" t="str">
        <f t="shared" si="338"/>
        <v/>
      </c>
      <c r="AE694" s="368">
        <f t="shared" si="353"/>
        <v>-27.5</v>
      </c>
      <c r="AF694" s="339"/>
      <c r="AG694" s="338"/>
      <c r="AH694" s="336"/>
      <c r="AI694" s="161">
        <f t="shared" si="354"/>
        <v>0</v>
      </c>
      <c r="AJ694" s="162">
        <f t="shared" si="339"/>
        <v>2.5</v>
      </c>
      <c r="AK694" s="163">
        <f t="shared" si="355"/>
        <v>2.5</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f t="shared" si="340"/>
        <v>13</v>
      </c>
      <c r="AX694" s="165" t="str">
        <f t="shared" si="341"/>
        <v/>
      </c>
      <c r="AY694" s="193">
        <f t="shared" si="342"/>
        <v>13</v>
      </c>
      <c r="AZ694" s="183" t="str">
        <f t="shared" si="343"/>
        <v/>
      </c>
      <c r="BA694" s="173">
        <f t="shared" si="344"/>
        <v>0.25</v>
      </c>
      <c r="BB694" s="174" t="str">
        <f t="shared" si="345"/>
        <v/>
      </c>
      <c r="BC694" s="186">
        <f t="shared" si="368"/>
        <v>0.25</v>
      </c>
      <c r="BD694" s="174" t="str">
        <f t="shared" si="346"/>
        <v/>
      </c>
      <c r="BE694" s="201" t="str">
        <f t="shared" si="347"/>
        <v/>
      </c>
      <c r="BF694" s="174" t="str">
        <f t="shared" si="348"/>
        <v/>
      </c>
      <c r="BG694" s="186" t="str">
        <f t="shared" si="349"/>
        <v/>
      </c>
      <c r="BH694" s="175" t="str">
        <f t="shared" si="350"/>
        <v/>
      </c>
      <c r="BI694" s="632"/>
    </row>
    <row r="695" spans="1:61" ht="37.5" x14ac:dyDescent="0.3">
      <c r="A695" s="221"/>
      <c r="B695" s="222"/>
      <c r="C695" s="213">
        <v>684</v>
      </c>
      <c r="D695" s="647" t="s">
        <v>3755</v>
      </c>
      <c r="E695" s="16" t="s">
        <v>3541</v>
      </c>
      <c r="F695" s="17"/>
      <c r="G695" s="134">
        <v>44274</v>
      </c>
      <c r="H695" s="135">
        <v>44292</v>
      </c>
      <c r="I695" s="141"/>
      <c r="J695" s="25"/>
      <c r="K695" s="145"/>
      <c r="L695" s="28"/>
      <c r="M695" s="395">
        <v>44292</v>
      </c>
      <c r="N695" s="158">
        <f t="shared" si="351"/>
        <v>13</v>
      </c>
      <c r="O695" s="27"/>
      <c r="P695" s="27"/>
      <c r="Q695" s="27"/>
      <c r="R695" s="27" t="s">
        <v>0</v>
      </c>
      <c r="S695" s="27"/>
      <c r="T695" s="28"/>
      <c r="U695" s="29"/>
      <c r="V695" s="32">
        <v>0.25</v>
      </c>
      <c r="W695" s="318"/>
      <c r="X695" s="319"/>
      <c r="Y695" s="160">
        <f t="shared" si="337"/>
        <v>0.25</v>
      </c>
      <c r="Z695" s="159">
        <f t="shared" si="352"/>
        <v>2.5</v>
      </c>
      <c r="AA695" s="327"/>
      <c r="AB695" s="400">
        <f t="shared" si="361"/>
        <v>-30</v>
      </c>
      <c r="AC695" s="371"/>
      <c r="AD695" s="226" t="str">
        <f t="shared" si="338"/>
        <v/>
      </c>
      <c r="AE695" s="368">
        <f t="shared" si="353"/>
        <v>-27.5</v>
      </c>
      <c r="AF695" s="339"/>
      <c r="AG695" s="338"/>
      <c r="AH695" s="336"/>
      <c r="AI695" s="161">
        <f t="shared" si="354"/>
        <v>0</v>
      </c>
      <c r="AJ695" s="162">
        <f t="shared" si="339"/>
        <v>2.5</v>
      </c>
      <c r="AK695" s="163">
        <f t="shared" si="355"/>
        <v>2.5</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f t="shared" si="340"/>
        <v>13</v>
      </c>
      <c r="AX695" s="165" t="str">
        <f t="shared" si="341"/>
        <v/>
      </c>
      <c r="AY695" s="193">
        <f t="shared" si="342"/>
        <v>13</v>
      </c>
      <c r="AZ695" s="183" t="str">
        <f t="shared" si="343"/>
        <v/>
      </c>
      <c r="BA695" s="173">
        <f t="shared" si="344"/>
        <v>0.25</v>
      </c>
      <c r="BB695" s="174" t="str">
        <f t="shared" si="345"/>
        <v/>
      </c>
      <c r="BC695" s="186">
        <f t="shared" si="368"/>
        <v>0.25</v>
      </c>
      <c r="BD695" s="174" t="str">
        <f t="shared" si="346"/>
        <v/>
      </c>
      <c r="BE695" s="201" t="str">
        <f t="shared" si="347"/>
        <v/>
      </c>
      <c r="BF695" s="174" t="str">
        <f t="shared" si="348"/>
        <v/>
      </c>
      <c r="BG695" s="186" t="str">
        <f t="shared" si="349"/>
        <v/>
      </c>
      <c r="BH695" s="175" t="str">
        <f t="shared" si="350"/>
        <v/>
      </c>
      <c r="BI695" s="632"/>
    </row>
    <row r="696" spans="1:61" ht="37.5" x14ac:dyDescent="0.3">
      <c r="A696" s="221"/>
      <c r="B696" s="222"/>
      <c r="C696" s="214">
        <v>685</v>
      </c>
      <c r="D696" s="647" t="s">
        <v>3757</v>
      </c>
      <c r="E696" s="16" t="s">
        <v>3541</v>
      </c>
      <c r="F696" s="17"/>
      <c r="G696" s="134">
        <v>44274</v>
      </c>
      <c r="H696" s="135">
        <v>44292</v>
      </c>
      <c r="I696" s="141"/>
      <c r="J696" s="25"/>
      <c r="K696" s="145"/>
      <c r="L696" s="28"/>
      <c r="M696" s="395">
        <v>44292</v>
      </c>
      <c r="N696" s="158">
        <f t="shared" si="351"/>
        <v>13</v>
      </c>
      <c r="O696" s="27"/>
      <c r="P696" s="27"/>
      <c r="Q696" s="27"/>
      <c r="R696" s="27" t="s">
        <v>0</v>
      </c>
      <c r="S696" s="27"/>
      <c r="T696" s="28"/>
      <c r="U696" s="29"/>
      <c r="V696" s="32">
        <v>0.25</v>
      </c>
      <c r="W696" s="318"/>
      <c r="X696" s="319"/>
      <c r="Y696" s="160">
        <f t="shared" si="337"/>
        <v>0.25</v>
      </c>
      <c r="Z696" s="159">
        <f t="shared" si="352"/>
        <v>2.5</v>
      </c>
      <c r="AA696" s="327"/>
      <c r="AB696" s="400">
        <f t="shared" si="361"/>
        <v>-30</v>
      </c>
      <c r="AC696" s="371"/>
      <c r="AD696" s="226" t="str">
        <f t="shared" si="338"/>
        <v/>
      </c>
      <c r="AE696" s="368">
        <f t="shared" si="353"/>
        <v>-27.5</v>
      </c>
      <c r="AF696" s="339"/>
      <c r="AG696" s="338"/>
      <c r="AH696" s="336"/>
      <c r="AI696" s="161">
        <f t="shared" si="354"/>
        <v>0</v>
      </c>
      <c r="AJ696" s="162">
        <f t="shared" si="339"/>
        <v>2.5</v>
      </c>
      <c r="AK696" s="163">
        <f t="shared" si="355"/>
        <v>2.5</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f t="shared" si="340"/>
        <v>13</v>
      </c>
      <c r="AX696" s="165" t="str">
        <f t="shared" si="341"/>
        <v/>
      </c>
      <c r="AY696" s="193">
        <f t="shared" si="342"/>
        <v>13</v>
      </c>
      <c r="AZ696" s="183" t="str">
        <f t="shared" si="343"/>
        <v/>
      </c>
      <c r="BA696" s="173">
        <f t="shared" si="344"/>
        <v>0.25</v>
      </c>
      <c r="BB696" s="174" t="str">
        <f t="shared" si="345"/>
        <v/>
      </c>
      <c r="BC696" s="186">
        <f t="shared" si="368"/>
        <v>0.25</v>
      </c>
      <c r="BD696" s="174" t="str">
        <f t="shared" si="346"/>
        <v/>
      </c>
      <c r="BE696" s="201" t="str">
        <f t="shared" si="347"/>
        <v/>
      </c>
      <c r="BF696" s="174" t="str">
        <f t="shared" si="348"/>
        <v/>
      </c>
      <c r="BG696" s="186" t="str">
        <f t="shared" si="349"/>
        <v/>
      </c>
      <c r="BH696" s="175" t="str">
        <f t="shared" si="350"/>
        <v/>
      </c>
      <c r="BI696" s="632"/>
    </row>
    <row r="697" spans="1:61" ht="37.5" x14ac:dyDescent="0.3">
      <c r="A697" s="221"/>
      <c r="B697" s="222"/>
      <c r="C697" s="213">
        <v>686</v>
      </c>
      <c r="D697" s="661" t="s">
        <v>3758</v>
      </c>
      <c r="E697" s="16" t="s">
        <v>3541</v>
      </c>
      <c r="F697" s="17"/>
      <c r="G697" s="134">
        <v>44274</v>
      </c>
      <c r="H697" s="135">
        <v>44292</v>
      </c>
      <c r="I697" s="141"/>
      <c r="J697" s="25"/>
      <c r="K697" s="145"/>
      <c r="L697" s="28"/>
      <c r="M697" s="395">
        <v>44292</v>
      </c>
      <c r="N697" s="158">
        <f t="shared" si="351"/>
        <v>13</v>
      </c>
      <c r="O697" s="27"/>
      <c r="P697" s="27"/>
      <c r="Q697" s="27"/>
      <c r="R697" s="27" t="s">
        <v>0</v>
      </c>
      <c r="S697" s="27"/>
      <c r="T697" s="28"/>
      <c r="U697" s="29"/>
      <c r="V697" s="32">
        <v>0.25</v>
      </c>
      <c r="W697" s="318"/>
      <c r="X697" s="319"/>
      <c r="Y697" s="160">
        <f t="shared" si="337"/>
        <v>0.25</v>
      </c>
      <c r="Z697" s="159">
        <f t="shared" si="352"/>
        <v>2.5</v>
      </c>
      <c r="AA697" s="327"/>
      <c r="AB697" s="400">
        <f t="shared" si="361"/>
        <v>-30</v>
      </c>
      <c r="AC697" s="371"/>
      <c r="AD697" s="226" t="str">
        <f t="shared" si="338"/>
        <v/>
      </c>
      <c r="AE697" s="368">
        <f t="shared" si="353"/>
        <v>-27.5</v>
      </c>
      <c r="AF697" s="339"/>
      <c r="AG697" s="338"/>
      <c r="AH697" s="336"/>
      <c r="AI697" s="161">
        <f t="shared" si="354"/>
        <v>0</v>
      </c>
      <c r="AJ697" s="162">
        <f t="shared" si="339"/>
        <v>2.5</v>
      </c>
      <c r="AK697" s="163">
        <f t="shared" si="355"/>
        <v>2.5</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f t="shared" si="340"/>
        <v>13</v>
      </c>
      <c r="AX697" s="165" t="str">
        <f t="shared" si="341"/>
        <v/>
      </c>
      <c r="AY697" s="193">
        <f t="shared" si="342"/>
        <v>13</v>
      </c>
      <c r="AZ697" s="183" t="str">
        <f t="shared" si="343"/>
        <v/>
      </c>
      <c r="BA697" s="173">
        <f t="shared" si="344"/>
        <v>0.25</v>
      </c>
      <c r="BB697" s="174" t="str">
        <f t="shared" si="345"/>
        <v/>
      </c>
      <c r="BC697" s="186">
        <f t="shared" si="368"/>
        <v>0.25</v>
      </c>
      <c r="BD697" s="174" t="str">
        <f t="shared" si="346"/>
        <v/>
      </c>
      <c r="BE697" s="201" t="str">
        <f t="shared" si="347"/>
        <v/>
      </c>
      <c r="BF697" s="174" t="str">
        <f t="shared" si="348"/>
        <v/>
      </c>
      <c r="BG697" s="186" t="str">
        <f t="shared" si="349"/>
        <v/>
      </c>
      <c r="BH697" s="175" t="str">
        <f t="shared" si="350"/>
        <v/>
      </c>
      <c r="BI697" s="632"/>
    </row>
    <row r="698" spans="1:61" ht="41.25" customHeight="1" x14ac:dyDescent="0.3">
      <c r="A698" s="221"/>
      <c r="B698" s="222"/>
      <c r="C698" s="214">
        <v>687</v>
      </c>
      <c r="D698" s="647" t="s">
        <v>3759</v>
      </c>
      <c r="E698" s="16" t="s">
        <v>3541</v>
      </c>
      <c r="F698" s="17"/>
      <c r="G698" s="134">
        <v>44274</v>
      </c>
      <c r="H698" s="135">
        <v>44292</v>
      </c>
      <c r="I698" s="143"/>
      <c r="J698" s="80"/>
      <c r="K698" s="147"/>
      <c r="L698" s="30"/>
      <c r="M698" s="395">
        <v>44292</v>
      </c>
      <c r="N698" s="158">
        <f t="shared" si="351"/>
        <v>13</v>
      </c>
      <c r="O698" s="27"/>
      <c r="P698" s="27"/>
      <c r="Q698" s="27"/>
      <c r="R698" s="27" t="s">
        <v>0</v>
      </c>
      <c r="S698" s="27"/>
      <c r="T698" s="28"/>
      <c r="U698" s="29"/>
      <c r="V698" s="32">
        <v>0.25</v>
      </c>
      <c r="W698" s="318"/>
      <c r="X698" s="319"/>
      <c r="Y698" s="160">
        <f t="shared" si="337"/>
        <v>0.25</v>
      </c>
      <c r="Z698" s="159">
        <f t="shared" si="352"/>
        <v>2.5</v>
      </c>
      <c r="AA698" s="327"/>
      <c r="AB698" s="400">
        <f t="shared" si="361"/>
        <v>-30</v>
      </c>
      <c r="AC698" s="371"/>
      <c r="AD698" s="226" t="str">
        <f t="shared" si="338"/>
        <v/>
      </c>
      <c r="AE698" s="368">
        <f t="shared" si="353"/>
        <v>-27.5</v>
      </c>
      <c r="AF698" s="339"/>
      <c r="AG698" s="338"/>
      <c r="AH698" s="336"/>
      <c r="AI698" s="161">
        <f t="shared" si="354"/>
        <v>0</v>
      </c>
      <c r="AJ698" s="162">
        <f t="shared" si="339"/>
        <v>2.5</v>
      </c>
      <c r="AK698" s="163">
        <f t="shared" si="355"/>
        <v>2.5</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f t="shared" si="340"/>
        <v>13</v>
      </c>
      <c r="AX698" s="165" t="str">
        <f t="shared" si="341"/>
        <v/>
      </c>
      <c r="AY698" s="193">
        <f t="shared" si="342"/>
        <v>13</v>
      </c>
      <c r="AZ698" s="183" t="str">
        <f t="shared" si="343"/>
        <v/>
      </c>
      <c r="BA698" s="173">
        <f t="shared" si="344"/>
        <v>0.25</v>
      </c>
      <c r="BB698" s="174" t="str">
        <f t="shared" si="345"/>
        <v/>
      </c>
      <c r="BC698" s="186">
        <f t="shared" si="368"/>
        <v>0.25</v>
      </c>
      <c r="BD698" s="174" t="str">
        <f t="shared" si="346"/>
        <v/>
      </c>
      <c r="BE698" s="201" t="str">
        <f t="shared" si="347"/>
        <v/>
      </c>
      <c r="BF698" s="174" t="str">
        <f t="shared" si="348"/>
        <v/>
      </c>
      <c r="BG698" s="186" t="str">
        <f t="shared" si="349"/>
        <v/>
      </c>
      <c r="BH698" s="175" t="str">
        <f t="shared" si="350"/>
        <v/>
      </c>
      <c r="BI698" s="632"/>
    </row>
    <row r="699" spans="1:61" ht="37.5" x14ac:dyDescent="0.3">
      <c r="A699" s="221"/>
      <c r="B699" s="222"/>
      <c r="C699" s="214">
        <v>688</v>
      </c>
      <c r="D699" s="647" t="s">
        <v>3760</v>
      </c>
      <c r="E699" s="16" t="s">
        <v>3541</v>
      </c>
      <c r="F699" s="17"/>
      <c r="G699" s="134">
        <v>44274</v>
      </c>
      <c r="H699" s="135">
        <v>44292</v>
      </c>
      <c r="I699" s="141"/>
      <c r="J699" s="25"/>
      <c r="K699" s="145"/>
      <c r="L699" s="28"/>
      <c r="M699" s="395">
        <v>44292</v>
      </c>
      <c r="N699" s="158">
        <f t="shared" si="351"/>
        <v>13</v>
      </c>
      <c r="O699" s="27"/>
      <c r="P699" s="27"/>
      <c r="Q699" s="27"/>
      <c r="R699" s="27" t="s">
        <v>0</v>
      </c>
      <c r="S699" s="27"/>
      <c r="T699" s="28"/>
      <c r="U699" s="29"/>
      <c r="V699" s="32">
        <v>0.25</v>
      </c>
      <c r="W699" s="318"/>
      <c r="X699" s="319"/>
      <c r="Y699" s="160">
        <f t="shared" si="337"/>
        <v>0.25</v>
      </c>
      <c r="Z699" s="159">
        <f t="shared" si="352"/>
        <v>2.5</v>
      </c>
      <c r="AA699" s="327"/>
      <c r="AB699" s="400">
        <f t="shared" si="361"/>
        <v>-30</v>
      </c>
      <c r="AC699" s="371"/>
      <c r="AD699" s="226" t="str">
        <f t="shared" si="338"/>
        <v/>
      </c>
      <c r="AE699" s="368">
        <f t="shared" si="353"/>
        <v>-27.5</v>
      </c>
      <c r="AF699" s="339"/>
      <c r="AG699" s="338"/>
      <c r="AH699" s="336"/>
      <c r="AI699" s="161">
        <f t="shared" si="354"/>
        <v>0</v>
      </c>
      <c r="AJ699" s="162">
        <f t="shared" si="339"/>
        <v>2.5</v>
      </c>
      <c r="AK699" s="163">
        <f t="shared" si="355"/>
        <v>2.5</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f t="shared" si="340"/>
        <v>13</v>
      </c>
      <c r="AX699" s="165" t="str">
        <f t="shared" si="341"/>
        <v/>
      </c>
      <c r="AY699" s="193">
        <f t="shared" si="342"/>
        <v>13</v>
      </c>
      <c r="AZ699" s="183" t="str">
        <f t="shared" si="343"/>
        <v/>
      </c>
      <c r="BA699" s="173">
        <f t="shared" si="344"/>
        <v>0.25</v>
      </c>
      <c r="BB699" s="174" t="str">
        <f t="shared" si="345"/>
        <v/>
      </c>
      <c r="BC699" s="186">
        <f t="shared" si="368"/>
        <v>0.25</v>
      </c>
      <c r="BD699" s="174" t="str">
        <f t="shared" si="346"/>
        <v/>
      </c>
      <c r="BE699" s="201" t="str">
        <f t="shared" si="347"/>
        <v/>
      </c>
      <c r="BF699" s="174" t="str">
        <f t="shared" si="348"/>
        <v/>
      </c>
      <c r="BG699" s="186" t="str">
        <f t="shared" si="349"/>
        <v/>
      </c>
      <c r="BH699" s="175" t="str">
        <f t="shared" si="350"/>
        <v/>
      </c>
      <c r="BI699" s="632"/>
    </row>
    <row r="700" spans="1:61" ht="57.75" customHeight="1" x14ac:dyDescent="0.3">
      <c r="A700" s="221"/>
      <c r="B700" s="222"/>
      <c r="C700" s="213">
        <v>689</v>
      </c>
      <c r="D700" s="640" t="s">
        <v>3761</v>
      </c>
      <c r="E700" s="16" t="s">
        <v>46</v>
      </c>
      <c r="F700" s="17"/>
      <c r="G700" s="134">
        <v>44277</v>
      </c>
      <c r="H700" s="135">
        <v>44294</v>
      </c>
      <c r="I700" s="141"/>
      <c r="J700" s="25"/>
      <c r="K700" s="145"/>
      <c r="L700" s="28"/>
      <c r="M700" s="395">
        <v>44294</v>
      </c>
      <c r="N700" s="158">
        <f t="shared" si="351"/>
        <v>14</v>
      </c>
      <c r="O700" s="27" t="s">
        <v>0</v>
      </c>
      <c r="P700" s="27"/>
      <c r="Q700" s="27"/>
      <c r="R700" s="27"/>
      <c r="S700" s="27"/>
      <c r="T700" s="28"/>
      <c r="U700" s="29"/>
      <c r="V700" s="32">
        <v>0.25</v>
      </c>
      <c r="W700" s="318">
        <v>0.25</v>
      </c>
      <c r="X700" s="319"/>
      <c r="Y700" s="160">
        <f t="shared" si="337"/>
        <v>0.5</v>
      </c>
      <c r="Z700" s="159">
        <f t="shared" si="352"/>
        <v>7.5</v>
      </c>
      <c r="AA700" s="327"/>
      <c r="AB700" s="400">
        <f t="shared" si="361"/>
        <v>-30</v>
      </c>
      <c r="AC700" s="371"/>
      <c r="AD700" s="226" t="str">
        <f t="shared" si="338"/>
        <v/>
      </c>
      <c r="AE700" s="368">
        <f t="shared" si="353"/>
        <v>-22.5</v>
      </c>
      <c r="AF700" s="339"/>
      <c r="AG700" s="338"/>
      <c r="AH700" s="336"/>
      <c r="AI700" s="161">
        <f t="shared" si="354"/>
        <v>0</v>
      </c>
      <c r="AJ700" s="162">
        <f t="shared" si="339"/>
        <v>7.5</v>
      </c>
      <c r="AK700" s="163">
        <f t="shared" si="355"/>
        <v>7.5</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f t="shared" si="340"/>
        <v>14</v>
      </c>
      <c r="AX700" s="165" t="str">
        <f t="shared" si="341"/>
        <v/>
      </c>
      <c r="AY700" s="193">
        <f t="shared" si="342"/>
        <v>14</v>
      </c>
      <c r="AZ700" s="183" t="str">
        <f t="shared" si="343"/>
        <v/>
      </c>
      <c r="BA700" s="173">
        <f t="shared" si="344"/>
        <v>0.25</v>
      </c>
      <c r="BB700" s="174" t="str">
        <f t="shared" si="345"/>
        <v/>
      </c>
      <c r="BC700" s="186">
        <f t="shared" si="368"/>
        <v>0.25</v>
      </c>
      <c r="BD700" s="174" t="str">
        <f t="shared" si="346"/>
        <v/>
      </c>
      <c r="BE700" s="201">
        <f t="shared" si="347"/>
        <v>0.25</v>
      </c>
      <c r="BF700" s="174" t="str">
        <f t="shared" si="348"/>
        <v/>
      </c>
      <c r="BG700" s="186">
        <f t="shared" si="349"/>
        <v>0.25</v>
      </c>
      <c r="BH700" s="175" t="str">
        <f t="shared" si="350"/>
        <v/>
      </c>
      <c r="BI700" s="632"/>
    </row>
    <row r="701" spans="1:61" ht="56.25" x14ac:dyDescent="0.3">
      <c r="A701" s="221"/>
      <c r="B701" s="222"/>
      <c r="C701" s="214">
        <v>690</v>
      </c>
      <c r="D701" s="655" t="s">
        <v>3762</v>
      </c>
      <c r="E701" s="18" t="s">
        <v>46</v>
      </c>
      <c r="F701" s="17"/>
      <c r="G701" s="134">
        <v>44277</v>
      </c>
      <c r="H701" s="135">
        <v>44294</v>
      </c>
      <c r="I701" s="141"/>
      <c r="J701" s="25"/>
      <c r="K701" s="145"/>
      <c r="L701" s="28"/>
      <c r="M701" s="395">
        <v>44294</v>
      </c>
      <c r="N701" s="158">
        <f t="shared" si="351"/>
        <v>14</v>
      </c>
      <c r="O701" s="27" t="s">
        <v>0</v>
      </c>
      <c r="P701" s="27"/>
      <c r="Q701" s="27"/>
      <c r="R701" s="27"/>
      <c r="S701" s="27"/>
      <c r="T701" s="28"/>
      <c r="U701" s="29"/>
      <c r="V701" s="32">
        <v>0.25</v>
      </c>
      <c r="W701" s="318">
        <v>0.25</v>
      </c>
      <c r="X701" s="319"/>
      <c r="Y701" s="160">
        <f t="shared" si="337"/>
        <v>0.5</v>
      </c>
      <c r="Z701" s="159">
        <f t="shared" si="352"/>
        <v>7.5</v>
      </c>
      <c r="AA701" s="327"/>
      <c r="AB701" s="400">
        <f t="shared" si="361"/>
        <v>-30</v>
      </c>
      <c r="AC701" s="371"/>
      <c r="AD701" s="226" t="str">
        <f t="shared" si="338"/>
        <v/>
      </c>
      <c r="AE701" s="368">
        <f t="shared" si="353"/>
        <v>-22.5</v>
      </c>
      <c r="AF701" s="339"/>
      <c r="AG701" s="338"/>
      <c r="AH701" s="336"/>
      <c r="AI701" s="161">
        <f t="shared" si="354"/>
        <v>0</v>
      </c>
      <c r="AJ701" s="162">
        <f t="shared" si="339"/>
        <v>7.5</v>
      </c>
      <c r="AK701" s="163">
        <f t="shared" si="355"/>
        <v>7.5</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f t="shared" si="340"/>
        <v>14</v>
      </c>
      <c r="AX701" s="165" t="str">
        <f t="shared" si="341"/>
        <v/>
      </c>
      <c r="AY701" s="193">
        <f t="shared" si="342"/>
        <v>14</v>
      </c>
      <c r="AZ701" s="183" t="str">
        <f t="shared" si="343"/>
        <v/>
      </c>
      <c r="BA701" s="173">
        <f t="shared" si="344"/>
        <v>0.25</v>
      </c>
      <c r="BB701" s="174" t="str">
        <f t="shared" si="345"/>
        <v/>
      </c>
      <c r="BC701" s="186">
        <f t="shared" si="368"/>
        <v>0.25</v>
      </c>
      <c r="BD701" s="174" t="str">
        <f t="shared" si="346"/>
        <v/>
      </c>
      <c r="BE701" s="201">
        <f t="shared" si="347"/>
        <v>0.25</v>
      </c>
      <c r="BF701" s="174" t="str">
        <f t="shared" si="348"/>
        <v/>
      </c>
      <c r="BG701" s="186">
        <f t="shared" si="349"/>
        <v>0.25</v>
      </c>
      <c r="BH701" s="175" t="str">
        <f t="shared" si="350"/>
        <v/>
      </c>
      <c r="BI701" s="632"/>
    </row>
    <row r="702" spans="1:61" ht="37.5" x14ac:dyDescent="0.3">
      <c r="A702" s="221"/>
      <c r="B702" s="222"/>
      <c r="C702" s="213">
        <v>691</v>
      </c>
      <c r="D702" s="640" t="s">
        <v>3763</v>
      </c>
      <c r="E702" s="16" t="s">
        <v>46</v>
      </c>
      <c r="F702" s="17"/>
      <c r="G702" s="134">
        <v>44277</v>
      </c>
      <c r="H702" s="135">
        <v>44285</v>
      </c>
      <c r="I702" s="141" t="s">
        <v>0</v>
      </c>
      <c r="J702" s="25"/>
      <c r="K702" s="145"/>
      <c r="L702" s="28"/>
      <c r="M702" s="395">
        <v>44285</v>
      </c>
      <c r="N702" s="158">
        <f t="shared" si="351"/>
        <v>7</v>
      </c>
      <c r="O702" s="27" t="s">
        <v>0</v>
      </c>
      <c r="P702" s="27"/>
      <c r="Q702" s="27"/>
      <c r="R702" s="27"/>
      <c r="S702" s="27"/>
      <c r="T702" s="28"/>
      <c r="U702" s="29"/>
      <c r="V702" s="32">
        <v>0.25</v>
      </c>
      <c r="W702" s="318">
        <v>0.25</v>
      </c>
      <c r="X702" s="319"/>
      <c r="Y702" s="160">
        <f t="shared" si="337"/>
        <v>0.5</v>
      </c>
      <c r="Z702" s="159">
        <f t="shared" si="352"/>
        <v>7.5</v>
      </c>
      <c r="AA702" s="327"/>
      <c r="AB702" s="400">
        <f t="shared" si="361"/>
        <v>-30</v>
      </c>
      <c r="AC702" s="371"/>
      <c r="AD702" s="226" t="str">
        <f t="shared" si="338"/>
        <v/>
      </c>
      <c r="AE702" s="368">
        <f t="shared" si="353"/>
        <v>-22.5</v>
      </c>
      <c r="AF702" s="339"/>
      <c r="AG702" s="338"/>
      <c r="AH702" s="336"/>
      <c r="AI702" s="161">
        <f t="shared" si="354"/>
        <v>0</v>
      </c>
      <c r="AJ702" s="162">
        <f t="shared" si="339"/>
        <v>7.5</v>
      </c>
      <c r="AK702" s="163">
        <f t="shared" si="355"/>
        <v>7.5</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f t="shared" si="340"/>
        <v>7</v>
      </c>
      <c r="AX702" s="165" t="str">
        <f t="shared" si="341"/>
        <v/>
      </c>
      <c r="AY702" s="193">
        <f t="shared" si="342"/>
        <v>7</v>
      </c>
      <c r="AZ702" s="183" t="str">
        <f t="shared" si="343"/>
        <v/>
      </c>
      <c r="BA702" s="173">
        <f t="shared" si="344"/>
        <v>0.25</v>
      </c>
      <c r="BB702" s="174" t="str">
        <f t="shared" si="345"/>
        <v/>
      </c>
      <c r="BC702" s="186">
        <f t="shared" si="368"/>
        <v>0.25</v>
      </c>
      <c r="BD702" s="174" t="str">
        <f t="shared" si="346"/>
        <v/>
      </c>
      <c r="BE702" s="201">
        <f t="shared" si="347"/>
        <v>0.25</v>
      </c>
      <c r="BF702" s="174" t="str">
        <f t="shared" si="348"/>
        <v/>
      </c>
      <c r="BG702" s="186">
        <f t="shared" si="349"/>
        <v>0.25</v>
      </c>
      <c r="BH702" s="175" t="str">
        <f t="shared" si="350"/>
        <v/>
      </c>
      <c r="BI702" s="632"/>
    </row>
    <row r="703" spans="1:61" ht="18.75" x14ac:dyDescent="0.3">
      <c r="A703" s="221"/>
      <c r="B703" s="222"/>
      <c r="C703" s="214">
        <v>692</v>
      </c>
      <c r="D703" s="640" t="s">
        <v>3764</v>
      </c>
      <c r="E703" s="16" t="s">
        <v>46</v>
      </c>
      <c r="F703" s="17"/>
      <c r="G703" s="134">
        <v>44277</v>
      </c>
      <c r="H703" s="135">
        <v>44285</v>
      </c>
      <c r="I703" s="141" t="s">
        <v>0</v>
      </c>
      <c r="J703" s="25"/>
      <c r="K703" s="145"/>
      <c r="L703" s="28"/>
      <c r="M703" s="395">
        <v>44285</v>
      </c>
      <c r="N703" s="158">
        <f t="shared" si="351"/>
        <v>7</v>
      </c>
      <c r="O703" s="27" t="s">
        <v>0</v>
      </c>
      <c r="P703" s="27"/>
      <c r="Q703" s="27"/>
      <c r="R703" s="27"/>
      <c r="S703" s="27"/>
      <c r="T703" s="28"/>
      <c r="U703" s="29"/>
      <c r="V703" s="32">
        <v>0.25</v>
      </c>
      <c r="W703" s="318">
        <v>0.25</v>
      </c>
      <c r="X703" s="319"/>
      <c r="Y703" s="160">
        <f t="shared" si="337"/>
        <v>0.5</v>
      </c>
      <c r="Z703" s="159">
        <f t="shared" si="352"/>
        <v>7.5</v>
      </c>
      <c r="AA703" s="327"/>
      <c r="AB703" s="400">
        <f t="shared" si="361"/>
        <v>-30</v>
      </c>
      <c r="AC703" s="371"/>
      <c r="AD703" s="226" t="str">
        <f t="shared" si="338"/>
        <v/>
      </c>
      <c r="AE703" s="368">
        <f t="shared" si="353"/>
        <v>-22.5</v>
      </c>
      <c r="AF703" s="339"/>
      <c r="AG703" s="338"/>
      <c r="AH703" s="336"/>
      <c r="AI703" s="161">
        <f t="shared" si="354"/>
        <v>0</v>
      </c>
      <c r="AJ703" s="162">
        <f t="shared" si="339"/>
        <v>7.5</v>
      </c>
      <c r="AK703" s="163">
        <f t="shared" si="355"/>
        <v>7.5</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f t="shared" si="340"/>
        <v>7</v>
      </c>
      <c r="AX703" s="165" t="str">
        <f t="shared" si="341"/>
        <v/>
      </c>
      <c r="AY703" s="193">
        <f t="shared" si="342"/>
        <v>7</v>
      </c>
      <c r="AZ703" s="183" t="str">
        <f t="shared" si="343"/>
        <v/>
      </c>
      <c r="BA703" s="173">
        <f t="shared" si="344"/>
        <v>0.25</v>
      </c>
      <c r="BB703" s="174" t="str">
        <f t="shared" si="345"/>
        <v/>
      </c>
      <c r="BC703" s="186">
        <f t="shared" si="368"/>
        <v>0.25</v>
      </c>
      <c r="BD703" s="174" t="str">
        <f t="shared" si="346"/>
        <v/>
      </c>
      <c r="BE703" s="201">
        <f t="shared" si="347"/>
        <v>0.25</v>
      </c>
      <c r="BF703" s="174" t="str">
        <f t="shared" si="348"/>
        <v/>
      </c>
      <c r="BG703" s="186">
        <f t="shared" si="349"/>
        <v>0.25</v>
      </c>
      <c r="BH703" s="175" t="str">
        <f t="shared" si="350"/>
        <v/>
      </c>
      <c r="BI703" s="632"/>
    </row>
    <row r="704" spans="1:61" ht="18.75" x14ac:dyDescent="0.3">
      <c r="A704" s="221"/>
      <c r="B704" s="222"/>
      <c r="C704" s="214">
        <v>693</v>
      </c>
      <c r="D704" s="640" t="s">
        <v>3765</v>
      </c>
      <c r="E704" s="16" t="s">
        <v>46</v>
      </c>
      <c r="F704" s="17"/>
      <c r="G704" s="134">
        <v>44277</v>
      </c>
      <c r="H704" s="135">
        <v>44285</v>
      </c>
      <c r="I704" s="141" t="s">
        <v>0</v>
      </c>
      <c r="J704" s="25"/>
      <c r="K704" s="145"/>
      <c r="L704" s="28"/>
      <c r="M704" s="395">
        <v>44285</v>
      </c>
      <c r="N704" s="158">
        <f t="shared" si="351"/>
        <v>7</v>
      </c>
      <c r="O704" s="27" t="s">
        <v>0</v>
      </c>
      <c r="P704" s="27"/>
      <c r="Q704" s="27"/>
      <c r="R704" s="27"/>
      <c r="S704" s="27"/>
      <c r="T704" s="28"/>
      <c r="U704" s="29"/>
      <c r="V704" s="32">
        <v>0.25</v>
      </c>
      <c r="W704" s="318">
        <v>0.25</v>
      </c>
      <c r="X704" s="319"/>
      <c r="Y704" s="160">
        <f t="shared" si="337"/>
        <v>0.5</v>
      </c>
      <c r="Z704" s="159">
        <f t="shared" si="352"/>
        <v>7.5</v>
      </c>
      <c r="AA704" s="327"/>
      <c r="AB704" s="400">
        <f t="shared" si="361"/>
        <v>-30</v>
      </c>
      <c r="AC704" s="371"/>
      <c r="AD704" s="226" t="str">
        <f t="shared" si="338"/>
        <v/>
      </c>
      <c r="AE704" s="368">
        <f t="shared" si="353"/>
        <v>-22.5</v>
      </c>
      <c r="AF704" s="339"/>
      <c r="AG704" s="338"/>
      <c r="AH704" s="336"/>
      <c r="AI704" s="161">
        <f t="shared" si="354"/>
        <v>0</v>
      </c>
      <c r="AJ704" s="162">
        <f t="shared" si="339"/>
        <v>7.5</v>
      </c>
      <c r="AK704" s="163">
        <f t="shared" si="355"/>
        <v>7.5</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f t="shared" si="340"/>
        <v>7</v>
      </c>
      <c r="AX704" s="165" t="str">
        <f t="shared" si="341"/>
        <v/>
      </c>
      <c r="AY704" s="193">
        <f t="shared" si="342"/>
        <v>7</v>
      </c>
      <c r="AZ704" s="183" t="str">
        <f t="shared" si="343"/>
        <v/>
      </c>
      <c r="BA704" s="173">
        <f t="shared" si="344"/>
        <v>0.25</v>
      </c>
      <c r="BB704" s="174" t="str">
        <f t="shared" si="345"/>
        <v/>
      </c>
      <c r="BC704" s="186">
        <f t="shared" si="368"/>
        <v>0.25</v>
      </c>
      <c r="BD704" s="174" t="str">
        <f t="shared" si="346"/>
        <v/>
      </c>
      <c r="BE704" s="201">
        <f t="shared" si="347"/>
        <v>0.25</v>
      </c>
      <c r="BF704" s="174" t="str">
        <f t="shared" si="348"/>
        <v/>
      </c>
      <c r="BG704" s="186">
        <f t="shared" si="349"/>
        <v>0.25</v>
      </c>
      <c r="BH704" s="175" t="str">
        <f t="shared" si="350"/>
        <v/>
      </c>
      <c r="BI704" s="632"/>
    </row>
    <row r="705" spans="1:140" ht="18.75" x14ac:dyDescent="0.3">
      <c r="A705" s="221"/>
      <c r="B705" s="222"/>
      <c r="C705" s="213">
        <v>694</v>
      </c>
      <c r="D705" s="655" t="s">
        <v>3766</v>
      </c>
      <c r="E705" s="18" t="s">
        <v>46</v>
      </c>
      <c r="F705" s="17"/>
      <c r="G705" s="134">
        <v>44277</v>
      </c>
      <c r="H705" s="135">
        <v>44285</v>
      </c>
      <c r="I705" s="141" t="s">
        <v>0</v>
      </c>
      <c r="J705" s="25"/>
      <c r="K705" s="145"/>
      <c r="L705" s="28"/>
      <c r="M705" s="395">
        <v>44285</v>
      </c>
      <c r="N705" s="158">
        <f t="shared" si="351"/>
        <v>7</v>
      </c>
      <c r="O705" s="27" t="s">
        <v>0</v>
      </c>
      <c r="P705" s="27"/>
      <c r="Q705" s="27"/>
      <c r="R705" s="27"/>
      <c r="S705" s="27"/>
      <c r="T705" s="28"/>
      <c r="U705" s="29"/>
      <c r="V705" s="32">
        <v>0.25</v>
      </c>
      <c r="W705" s="318">
        <v>0.25</v>
      </c>
      <c r="X705" s="319"/>
      <c r="Y705" s="160">
        <f t="shared" si="337"/>
        <v>0.5</v>
      </c>
      <c r="Z705" s="159">
        <f t="shared" si="352"/>
        <v>7.5</v>
      </c>
      <c r="AA705" s="327"/>
      <c r="AB705" s="400">
        <f t="shared" si="361"/>
        <v>-30</v>
      </c>
      <c r="AC705" s="371"/>
      <c r="AD705" s="226" t="str">
        <f t="shared" si="338"/>
        <v/>
      </c>
      <c r="AE705" s="368">
        <f t="shared" si="353"/>
        <v>-22.5</v>
      </c>
      <c r="AF705" s="339"/>
      <c r="AG705" s="338"/>
      <c r="AH705" s="336"/>
      <c r="AI705" s="161">
        <f t="shared" si="354"/>
        <v>0</v>
      </c>
      <c r="AJ705" s="162">
        <f t="shared" si="339"/>
        <v>7.5</v>
      </c>
      <c r="AK705" s="163">
        <f t="shared" si="355"/>
        <v>7.5</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f t="shared" si="340"/>
        <v>7</v>
      </c>
      <c r="AX705" s="165" t="str">
        <f t="shared" si="341"/>
        <v/>
      </c>
      <c r="AY705" s="193">
        <f t="shared" si="342"/>
        <v>7</v>
      </c>
      <c r="AZ705" s="183" t="str">
        <f t="shared" si="343"/>
        <v/>
      </c>
      <c r="BA705" s="173">
        <f t="shared" si="344"/>
        <v>0.25</v>
      </c>
      <c r="BB705" s="174" t="str">
        <f t="shared" si="345"/>
        <v/>
      </c>
      <c r="BC705" s="186">
        <f t="shared" si="368"/>
        <v>0.25</v>
      </c>
      <c r="BD705" s="174" t="str">
        <f t="shared" si="346"/>
        <v/>
      </c>
      <c r="BE705" s="201">
        <f t="shared" si="347"/>
        <v>0.25</v>
      </c>
      <c r="BF705" s="174" t="str">
        <f t="shared" si="348"/>
        <v/>
      </c>
      <c r="BG705" s="186">
        <f t="shared" si="349"/>
        <v>0.25</v>
      </c>
      <c r="BH705" s="175" t="str">
        <f t="shared" si="350"/>
        <v/>
      </c>
      <c r="BI705" s="632"/>
    </row>
    <row r="706" spans="1:140" ht="18.75" x14ac:dyDescent="0.3">
      <c r="A706" s="221"/>
      <c r="B706" s="222"/>
      <c r="C706" s="214">
        <v>695</v>
      </c>
      <c r="D706" s="640" t="s">
        <v>3767</v>
      </c>
      <c r="E706" s="16" t="s">
        <v>46</v>
      </c>
      <c r="F706" s="17"/>
      <c r="G706" s="134">
        <v>44277</v>
      </c>
      <c r="H706" s="135">
        <v>44285</v>
      </c>
      <c r="I706" s="141" t="s">
        <v>0</v>
      </c>
      <c r="J706" s="25"/>
      <c r="K706" s="145"/>
      <c r="L706" s="28"/>
      <c r="M706" s="395">
        <v>44285</v>
      </c>
      <c r="N706" s="158">
        <f t="shared" si="351"/>
        <v>7</v>
      </c>
      <c r="O706" s="27" t="s">
        <v>0</v>
      </c>
      <c r="P706" s="27"/>
      <c r="Q706" s="27"/>
      <c r="R706" s="27"/>
      <c r="S706" s="27"/>
      <c r="T706" s="28"/>
      <c r="U706" s="29"/>
      <c r="V706" s="32">
        <v>0.25</v>
      </c>
      <c r="W706" s="318">
        <v>0.25</v>
      </c>
      <c r="X706" s="319"/>
      <c r="Y706" s="160">
        <f t="shared" si="337"/>
        <v>0.5</v>
      </c>
      <c r="Z706" s="159">
        <f t="shared" si="352"/>
        <v>7.5</v>
      </c>
      <c r="AA706" s="327"/>
      <c r="AB706" s="400">
        <f t="shared" si="361"/>
        <v>-30</v>
      </c>
      <c r="AC706" s="371"/>
      <c r="AD706" s="226" t="str">
        <f t="shared" si="338"/>
        <v/>
      </c>
      <c r="AE706" s="368">
        <f t="shared" si="353"/>
        <v>-22.5</v>
      </c>
      <c r="AF706" s="339"/>
      <c r="AG706" s="338"/>
      <c r="AH706" s="336"/>
      <c r="AI706" s="161">
        <f t="shared" si="354"/>
        <v>0</v>
      </c>
      <c r="AJ706" s="162">
        <f t="shared" si="339"/>
        <v>7.5</v>
      </c>
      <c r="AK706" s="163">
        <f t="shared" si="355"/>
        <v>7.5</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f t="shared" si="340"/>
        <v>7</v>
      </c>
      <c r="AX706" s="165" t="str">
        <f t="shared" si="341"/>
        <v/>
      </c>
      <c r="AY706" s="193">
        <f t="shared" si="342"/>
        <v>7</v>
      </c>
      <c r="AZ706" s="183" t="str">
        <f t="shared" si="343"/>
        <v/>
      </c>
      <c r="BA706" s="173">
        <f t="shared" si="344"/>
        <v>0.25</v>
      </c>
      <c r="BB706" s="174" t="str">
        <f t="shared" si="345"/>
        <v/>
      </c>
      <c r="BC706" s="186">
        <f t="shared" si="368"/>
        <v>0.25</v>
      </c>
      <c r="BD706" s="174" t="str">
        <f t="shared" si="346"/>
        <v/>
      </c>
      <c r="BE706" s="201">
        <f t="shared" si="347"/>
        <v>0.25</v>
      </c>
      <c r="BF706" s="174" t="str">
        <f t="shared" si="348"/>
        <v/>
      </c>
      <c r="BG706" s="186">
        <f t="shared" si="349"/>
        <v>0.25</v>
      </c>
      <c r="BH706" s="175" t="str">
        <f t="shared" si="350"/>
        <v/>
      </c>
      <c r="BI706" s="632"/>
    </row>
    <row r="707" spans="1:140" ht="18.75" x14ac:dyDescent="0.3">
      <c r="A707" s="221"/>
      <c r="B707" s="222"/>
      <c r="C707" s="213">
        <v>696</v>
      </c>
      <c r="D707" s="640" t="s">
        <v>3768</v>
      </c>
      <c r="E707" s="22" t="s">
        <v>46</v>
      </c>
      <c r="F707" s="17"/>
      <c r="G707" s="134">
        <v>44277</v>
      </c>
      <c r="H707" s="135">
        <v>44285</v>
      </c>
      <c r="I707" s="141" t="s">
        <v>0</v>
      </c>
      <c r="J707" s="25"/>
      <c r="K707" s="145"/>
      <c r="L707" s="28"/>
      <c r="M707" s="395">
        <v>44285</v>
      </c>
      <c r="N707" s="158">
        <f t="shared" si="351"/>
        <v>7</v>
      </c>
      <c r="O707" s="27" t="s">
        <v>0</v>
      </c>
      <c r="P707" s="27"/>
      <c r="Q707" s="27"/>
      <c r="R707" s="27"/>
      <c r="S707" s="27"/>
      <c r="T707" s="28"/>
      <c r="U707" s="29"/>
      <c r="V707" s="32">
        <v>0.25</v>
      </c>
      <c r="W707" s="318">
        <v>0.25</v>
      </c>
      <c r="X707" s="319"/>
      <c r="Y707" s="160">
        <f t="shared" si="337"/>
        <v>0.5</v>
      </c>
      <c r="Z707" s="159">
        <f t="shared" si="352"/>
        <v>7.5</v>
      </c>
      <c r="AA707" s="327"/>
      <c r="AB707" s="400">
        <f t="shared" si="361"/>
        <v>-30</v>
      </c>
      <c r="AC707" s="371"/>
      <c r="AD707" s="226" t="str">
        <f t="shared" si="338"/>
        <v/>
      </c>
      <c r="AE707" s="368">
        <f t="shared" si="353"/>
        <v>-22.5</v>
      </c>
      <c r="AF707" s="339"/>
      <c r="AG707" s="338"/>
      <c r="AH707" s="336"/>
      <c r="AI707" s="161">
        <f t="shared" si="354"/>
        <v>0</v>
      </c>
      <c r="AJ707" s="162">
        <f t="shared" si="339"/>
        <v>7.5</v>
      </c>
      <c r="AK707" s="163">
        <f t="shared" si="355"/>
        <v>7.5</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f t="shared" si="340"/>
        <v>7</v>
      </c>
      <c r="AX707" s="165" t="str">
        <f t="shared" si="341"/>
        <v/>
      </c>
      <c r="AY707" s="193">
        <f t="shared" si="342"/>
        <v>7</v>
      </c>
      <c r="AZ707" s="183" t="str">
        <f t="shared" si="343"/>
        <v/>
      </c>
      <c r="BA707" s="173">
        <f t="shared" si="344"/>
        <v>0.25</v>
      </c>
      <c r="BB707" s="174" t="str">
        <f t="shared" si="345"/>
        <v/>
      </c>
      <c r="BC707" s="186">
        <f t="shared" si="368"/>
        <v>0.25</v>
      </c>
      <c r="BD707" s="174" t="str">
        <f t="shared" si="346"/>
        <v/>
      </c>
      <c r="BE707" s="201">
        <f t="shared" si="347"/>
        <v>0.25</v>
      </c>
      <c r="BF707" s="174" t="str">
        <f t="shared" si="348"/>
        <v/>
      </c>
      <c r="BG707" s="186">
        <f t="shared" si="349"/>
        <v>0.25</v>
      </c>
      <c r="BH707" s="175" t="str">
        <f t="shared" si="350"/>
        <v/>
      </c>
      <c r="BI707" s="632"/>
    </row>
    <row r="708" spans="1:140" ht="18.75" x14ac:dyDescent="0.3">
      <c r="A708" s="221"/>
      <c r="B708" s="222"/>
      <c r="C708" s="214">
        <v>697</v>
      </c>
      <c r="D708" s="640" t="s">
        <v>3769</v>
      </c>
      <c r="E708" s="16" t="s">
        <v>46</v>
      </c>
      <c r="F708" s="17"/>
      <c r="G708" s="134">
        <v>44277</v>
      </c>
      <c r="H708" s="135">
        <v>44285</v>
      </c>
      <c r="I708" s="141" t="s">
        <v>0</v>
      </c>
      <c r="J708" s="25"/>
      <c r="K708" s="145"/>
      <c r="L708" s="28"/>
      <c r="M708" s="395">
        <v>44285</v>
      </c>
      <c r="N708" s="158">
        <f t="shared" si="351"/>
        <v>7</v>
      </c>
      <c r="O708" s="27" t="s">
        <v>0</v>
      </c>
      <c r="P708" s="27"/>
      <c r="Q708" s="27"/>
      <c r="R708" s="27"/>
      <c r="S708" s="27"/>
      <c r="T708" s="28"/>
      <c r="U708" s="29"/>
      <c r="V708" s="32">
        <v>0.25</v>
      </c>
      <c r="W708" s="318">
        <v>0.25</v>
      </c>
      <c r="X708" s="319"/>
      <c r="Y708" s="160">
        <f t="shared" si="337"/>
        <v>0.5</v>
      </c>
      <c r="Z708" s="159">
        <f t="shared" si="352"/>
        <v>7.5</v>
      </c>
      <c r="AA708" s="327"/>
      <c r="AB708" s="400">
        <f t="shared" si="361"/>
        <v>-30</v>
      </c>
      <c r="AC708" s="371"/>
      <c r="AD708" s="226" t="str">
        <f t="shared" si="338"/>
        <v/>
      </c>
      <c r="AE708" s="368">
        <f t="shared" si="353"/>
        <v>-22.5</v>
      </c>
      <c r="AF708" s="339"/>
      <c r="AG708" s="338"/>
      <c r="AH708" s="336"/>
      <c r="AI708" s="161">
        <f t="shared" si="354"/>
        <v>0</v>
      </c>
      <c r="AJ708" s="162">
        <f t="shared" si="339"/>
        <v>7.5</v>
      </c>
      <c r="AK708" s="163">
        <f t="shared" si="355"/>
        <v>7.5</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f t="shared" si="340"/>
        <v>7</v>
      </c>
      <c r="AX708" s="165" t="str">
        <f t="shared" si="341"/>
        <v/>
      </c>
      <c r="AY708" s="193">
        <f t="shared" si="342"/>
        <v>7</v>
      </c>
      <c r="AZ708" s="183" t="str">
        <f t="shared" si="343"/>
        <v/>
      </c>
      <c r="BA708" s="173">
        <f t="shared" si="344"/>
        <v>0.25</v>
      </c>
      <c r="BB708" s="174" t="str">
        <f t="shared" si="345"/>
        <v/>
      </c>
      <c r="BC708" s="186">
        <f t="shared" si="368"/>
        <v>0.25</v>
      </c>
      <c r="BD708" s="174" t="str">
        <f t="shared" si="346"/>
        <v/>
      </c>
      <c r="BE708" s="201">
        <f t="shared" si="347"/>
        <v>0.25</v>
      </c>
      <c r="BF708" s="174" t="str">
        <f t="shared" si="348"/>
        <v/>
      </c>
      <c r="BG708" s="186">
        <f t="shared" si="349"/>
        <v>0.25</v>
      </c>
      <c r="BH708" s="175" t="str">
        <f t="shared" si="350"/>
        <v/>
      </c>
      <c r="BI708" s="632"/>
    </row>
    <row r="709" spans="1:140" ht="18.75" x14ac:dyDescent="0.3">
      <c r="A709" s="221"/>
      <c r="B709" s="222"/>
      <c r="C709" s="214">
        <v>698</v>
      </c>
      <c r="D709" s="640" t="s">
        <v>3770</v>
      </c>
      <c r="E709" s="16" t="s">
        <v>46</v>
      </c>
      <c r="F709" s="17"/>
      <c r="G709" s="134">
        <v>44277</v>
      </c>
      <c r="H709" s="135">
        <v>44285</v>
      </c>
      <c r="I709" s="141" t="s">
        <v>0</v>
      </c>
      <c r="J709" s="25"/>
      <c r="K709" s="145"/>
      <c r="L709" s="28"/>
      <c r="M709" s="395">
        <v>44285</v>
      </c>
      <c r="N709" s="158">
        <f t="shared" si="351"/>
        <v>7</v>
      </c>
      <c r="O709" s="27" t="s">
        <v>0</v>
      </c>
      <c r="P709" s="27"/>
      <c r="Q709" s="27"/>
      <c r="R709" s="27"/>
      <c r="S709" s="27"/>
      <c r="T709" s="28"/>
      <c r="U709" s="29"/>
      <c r="V709" s="32">
        <v>0.25</v>
      </c>
      <c r="W709" s="318">
        <v>0.25</v>
      </c>
      <c r="X709" s="319"/>
      <c r="Y709" s="160">
        <f t="shared" si="337"/>
        <v>0.5</v>
      </c>
      <c r="Z709" s="159">
        <f t="shared" si="352"/>
        <v>7.5</v>
      </c>
      <c r="AA709" s="327"/>
      <c r="AB709" s="400">
        <f t="shared" si="361"/>
        <v>-30</v>
      </c>
      <c r="AC709" s="371"/>
      <c r="AD709" s="226" t="str">
        <f t="shared" si="338"/>
        <v/>
      </c>
      <c r="AE709" s="368">
        <f t="shared" si="353"/>
        <v>-22.5</v>
      </c>
      <c r="AF709" s="339"/>
      <c r="AG709" s="338"/>
      <c r="AH709" s="336"/>
      <c r="AI709" s="161">
        <f t="shared" si="354"/>
        <v>0</v>
      </c>
      <c r="AJ709" s="162">
        <f t="shared" si="339"/>
        <v>7.5</v>
      </c>
      <c r="AK709" s="163">
        <f t="shared" si="355"/>
        <v>7.5</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f t="shared" si="340"/>
        <v>7</v>
      </c>
      <c r="AX709" s="165" t="str">
        <f t="shared" si="341"/>
        <v/>
      </c>
      <c r="AY709" s="193">
        <f t="shared" si="342"/>
        <v>7</v>
      </c>
      <c r="AZ709" s="183" t="str">
        <f t="shared" si="343"/>
        <v/>
      </c>
      <c r="BA709" s="173">
        <f t="shared" si="344"/>
        <v>0.25</v>
      </c>
      <c r="BB709" s="174" t="str">
        <f t="shared" si="345"/>
        <v/>
      </c>
      <c r="BC709" s="186">
        <f t="shared" si="368"/>
        <v>0.25</v>
      </c>
      <c r="BD709" s="174" t="str">
        <f t="shared" si="346"/>
        <v/>
      </c>
      <c r="BE709" s="201">
        <f t="shared" si="347"/>
        <v>0.25</v>
      </c>
      <c r="BF709" s="174" t="str">
        <f t="shared" si="348"/>
        <v/>
      </c>
      <c r="BG709" s="186">
        <f t="shared" si="349"/>
        <v>0.25</v>
      </c>
      <c r="BH709" s="175" t="str">
        <f t="shared" si="350"/>
        <v/>
      </c>
      <c r="BI709" s="632"/>
    </row>
    <row r="710" spans="1:140" ht="18.75" x14ac:dyDescent="0.3">
      <c r="A710" s="221"/>
      <c r="B710" s="222"/>
      <c r="C710" s="213">
        <v>699</v>
      </c>
      <c r="D710" s="656" t="s">
        <v>3771</v>
      </c>
      <c r="E710" s="19" t="s">
        <v>46</v>
      </c>
      <c r="F710" s="17"/>
      <c r="G710" s="134">
        <v>44277</v>
      </c>
      <c r="H710" s="135">
        <v>44285</v>
      </c>
      <c r="I710" s="143" t="s">
        <v>0</v>
      </c>
      <c r="J710" s="80"/>
      <c r="K710" s="147"/>
      <c r="L710" s="30"/>
      <c r="M710" s="395">
        <v>44285</v>
      </c>
      <c r="N710" s="158">
        <f t="shared" si="351"/>
        <v>7</v>
      </c>
      <c r="O710" s="27" t="s">
        <v>0</v>
      </c>
      <c r="P710" s="27"/>
      <c r="Q710" s="27"/>
      <c r="R710" s="27"/>
      <c r="S710" s="27"/>
      <c r="T710" s="30"/>
      <c r="U710" s="31"/>
      <c r="V710" s="32">
        <v>0.25</v>
      </c>
      <c r="W710" s="318">
        <v>0.25</v>
      </c>
      <c r="X710" s="318"/>
      <c r="Y710" s="160">
        <f t="shared" si="337"/>
        <v>0.5</v>
      </c>
      <c r="Z710" s="159">
        <f t="shared" si="352"/>
        <v>7.5</v>
      </c>
      <c r="AA710" s="328"/>
      <c r="AB710" s="400">
        <f t="shared" si="361"/>
        <v>-30</v>
      </c>
      <c r="AC710" s="371"/>
      <c r="AD710" s="226" t="str">
        <f t="shared" si="338"/>
        <v/>
      </c>
      <c r="AE710" s="368">
        <f t="shared" si="353"/>
        <v>-22.5</v>
      </c>
      <c r="AF710" s="340"/>
      <c r="AG710" s="341"/>
      <c r="AH710" s="339"/>
      <c r="AI710" s="161">
        <f t="shared" si="354"/>
        <v>0</v>
      </c>
      <c r="AJ710" s="162">
        <f t="shared" si="339"/>
        <v>7.5</v>
      </c>
      <c r="AK710" s="163">
        <f t="shared" si="355"/>
        <v>7.5</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f t="shared" si="340"/>
        <v>7</v>
      </c>
      <c r="AX710" s="165" t="str">
        <f t="shared" si="341"/>
        <v/>
      </c>
      <c r="AY710" s="193">
        <f t="shared" si="342"/>
        <v>7</v>
      </c>
      <c r="AZ710" s="183" t="str">
        <f t="shared" si="343"/>
        <v/>
      </c>
      <c r="BA710" s="173">
        <f t="shared" si="344"/>
        <v>0.25</v>
      </c>
      <c r="BB710" s="174" t="str">
        <f t="shared" si="345"/>
        <v/>
      </c>
      <c r="BC710" s="186">
        <f t="shared" si="368"/>
        <v>0.25</v>
      </c>
      <c r="BD710" s="174" t="str">
        <f t="shared" si="346"/>
        <v/>
      </c>
      <c r="BE710" s="201">
        <f t="shared" si="347"/>
        <v>0.25</v>
      </c>
      <c r="BF710" s="174" t="str">
        <f t="shared" si="348"/>
        <v/>
      </c>
      <c r="BG710" s="186">
        <f t="shared" si="349"/>
        <v>0.25</v>
      </c>
      <c r="BH710" s="175" t="str">
        <f t="shared" si="350"/>
        <v/>
      </c>
      <c r="BI710" s="632"/>
    </row>
    <row r="711" spans="1:140" s="26" customFormat="1" ht="18.75" x14ac:dyDescent="0.3">
      <c r="A711" s="221"/>
      <c r="B711" s="222"/>
      <c r="C711" s="213">
        <v>700</v>
      </c>
      <c r="D711" s="640" t="s">
        <v>3772</v>
      </c>
      <c r="E711" s="24" t="s">
        <v>46</v>
      </c>
      <c r="F711" s="17"/>
      <c r="G711" s="134">
        <v>44277</v>
      </c>
      <c r="H711" s="135">
        <v>44285</v>
      </c>
      <c r="I711" s="141" t="s">
        <v>0</v>
      </c>
      <c r="J711" s="25"/>
      <c r="K711" s="145"/>
      <c r="L711" s="28"/>
      <c r="M711" s="395">
        <v>44285</v>
      </c>
      <c r="N711" s="158">
        <f t="shared" si="351"/>
        <v>7</v>
      </c>
      <c r="O711" s="27" t="s">
        <v>0</v>
      </c>
      <c r="P711" s="27"/>
      <c r="Q711" s="27"/>
      <c r="R711" s="27"/>
      <c r="S711" s="27"/>
      <c r="T711" s="27"/>
      <c r="U711" s="28"/>
      <c r="V711" s="32">
        <v>0.25</v>
      </c>
      <c r="W711" s="318">
        <v>0.25</v>
      </c>
      <c r="X711" s="318"/>
      <c r="Y711" s="160">
        <f t="shared" si="337"/>
        <v>0.5</v>
      </c>
      <c r="Z711" s="159">
        <f t="shared" si="352"/>
        <v>7.5</v>
      </c>
      <c r="AA711" s="327"/>
      <c r="AB711" s="400">
        <f t="shared" si="361"/>
        <v>-30</v>
      </c>
      <c r="AC711" s="371"/>
      <c r="AD711" s="226" t="str">
        <f t="shared" si="338"/>
        <v/>
      </c>
      <c r="AE711" s="368">
        <f t="shared" si="353"/>
        <v>-22.5</v>
      </c>
      <c r="AF711" s="339"/>
      <c r="AG711" s="342"/>
      <c r="AH711" s="339"/>
      <c r="AI711" s="161">
        <f t="shared" si="354"/>
        <v>0</v>
      </c>
      <c r="AJ711" s="162">
        <f t="shared" si="339"/>
        <v>7.5</v>
      </c>
      <c r="AK711" s="163">
        <f t="shared" si="355"/>
        <v>7.5</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f t="shared" si="340"/>
        <v>7</v>
      </c>
      <c r="AX711" s="165" t="str">
        <f t="shared" si="341"/>
        <v/>
      </c>
      <c r="AY711" s="193">
        <f t="shared" si="342"/>
        <v>7</v>
      </c>
      <c r="AZ711" s="183" t="str">
        <f t="shared" si="343"/>
        <v/>
      </c>
      <c r="BA711" s="173">
        <f t="shared" si="344"/>
        <v>0.25</v>
      </c>
      <c r="BB711" s="174" t="str">
        <f t="shared" si="345"/>
        <v/>
      </c>
      <c r="BC711" s="186">
        <f t="shared" si="368"/>
        <v>0.25</v>
      </c>
      <c r="BD711" s="174" t="str">
        <f t="shared" si="346"/>
        <v/>
      </c>
      <c r="BE711" s="201">
        <f t="shared" si="347"/>
        <v>0.25</v>
      </c>
      <c r="BF711" s="174" t="str">
        <f t="shared" si="348"/>
        <v/>
      </c>
      <c r="BG711" s="186">
        <f t="shared" si="349"/>
        <v>0.25</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639" t="s">
        <v>3773</v>
      </c>
      <c r="E712" s="35" t="s">
        <v>46</v>
      </c>
      <c r="F712" s="34"/>
      <c r="G712" s="134">
        <v>44277</v>
      </c>
      <c r="H712" s="135">
        <v>44285</v>
      </c>
      <c r="I712" s="140" t="s">
        <v>0</v>
      </c>
      <c r="J712" s="78"/>
      <c r="K712" s="144"/>
      <c r="L712" s="119"/>
      <c r="M712" s="395">
        <v>44285</v>
      </c>
      <c r="N712" s="158">
        <f t="shared" si="351"/>
        <v>7</v>
      </c>
      <c r="O712" s="321" t="s">
        <v>0</v>
      </c>
      <c r="P712" s="315"/>
      <c r="Q712" s="315"/>
      <c r="R712" s="315"/>
      <c r="S712" s="315"/>
      <c r="T712" s="315"/>
      <c r="U712" s="316"/>
      <c r="V712" s="32">
        <v>0.25</v>
      </c>
      <c r="W712" s="318">
        <v>0.25</v>
      </c>
      <c r="X712" s="313"/>
      <c r="Y712" s="160">
        <f t="shared" si="337"/>
        <v>0.5</v>
      </c>
      <c r="Z712" s="159">
        <f t="shared" si="352"/>
        <v>7.5</v>
      </c>
      <c r="AA712" s="327"/>
      <c r="AB712" s="400">
        <f t="shared" si="361"/>
        <v>-30</v>
      </c>
      <c r="AC712" s="371"/>
      <c r="AD712" s="226" t="str">
        <f t="shared" si="338"/>
        <v/>
      </c>
      <c r="AE712" s="368">
        <f t="shared" si="353"/>
        <v>-22.5</v>
      </c>
      <c r="AF712" s="339"/>
      <c r="AG712" s="338"/>
      <c r="AH712" s="336"/>
      <c r="AI712" s="161">
        <f t="shared" si="354"/>
        <v>0</v>
      </c>
      <c r="AJ712" s="162">
        <f t="shared" si="339"/>
        <v>7.5</v>
      </c>
      <c r="AK712" s="163">
        <f t="shared" si="355"/>
        <v>7.5</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f t="shared" si="340"/>
        <v>7</v>
      </c>
      <c r="AX712" s="165" t="str">
        <f t="shared" si="341"/>
        <v/>
      </c>
      <c r="AY712" s="193">
        <f t="shared" si="342"/>
        <v>7</v>
      </c>
      <c r="AZ712" s="183" t="str">
        <f t="shared" si="343"/>
        <v/>
      </c>
      <c r="BA712" s="173">
        <f t="shared" si="344"/>
        <v>0.25</v>
      </c>
      <c r="BB712" s="174" t="str">
        <f t="shared" si="345"/>
        <v/>
      </c>
      <c r="BC712" s="186">
        <f t="shared" si="368"/>
        <v>0.25</v>
      </c>
      <c r="BD712" s="174" t="str">
        <f t="shared" si="346"/>
        <v/>
      </c>
      <c r="BE712" s="201">
        <f t="shared" si="347"/>
        <v>0.25</v>
      </c>
      <c r="BF712" s="174" t="str">
        <f t="shared" si="348"/>
        <v/>
      </c>
      <c r="BG712" s="186">
        <f t="shared" si="349"/>
        <v>0.25</v>
      </c>
      <c r="BH712" s="175" t="str">
        <f t="shared" si="350"/>
        <v/>
      </c>
      <c r="BI712" s="632"/>
    </row>
    <row r="713" spans="1:140" ht="37.5" x14ac:dyDescent="0.3">
      <c r="A713" s="219"/>
      <c r="B713" s="220"/>
      <c r="C713" s="213">
        <v>702</v>
      </c>
      <c r="D713" s="659" t="s">
        <v>3774</v>
      </c>
      <c r="E713" s="33" t="s">
        <v>3633</v>
      </c>
      <c r="F713" s="34"/>
      <c r="G713" s="131">
        <v>44245</v>
      </c>
      <c r="H713" s="133"/>
      <c r="I713" s="140"/>
      <c r="J713" s="78"/>
      <c r="K713" s="144"/>
      <c r="L713" s="119"/>
      <c r="M713" s="394">
        <v>44249</v>
      </c>
      <c r="N713" s="158">
        <f t="shared" si="351"/>
        <v>3</v>
      </c>
      <c r="O713" s="315" t="s">
        <v>0</v>
      </c>
      <c r="P713" s="315"/>
      <c r="Q713" s="315"/>
      <c r="R713" s="315"/>
      <c r="S713" s="315"/>
      <c r="T713" s="316"/>
      <c r="U713" s="317"/>
      <c r="V713" s="167">
        <v>0.25</v>
      </c>
      <c r="W713" s="313"/>
      <c r="X713" s="313"/>
      <c r="Y713" s="160">
        <f t="shared" si="337"/>
        <v>0.25</v>
      </c>
      <c r="Z713" s="159">
        <f t="shared" si="352"/>
        <v>2.5</v>
      </c>
      <c r="AA713" s="326"/>
      <c r="AB713" s="400">
        <f t="shared" si="361"/>
        <v>-30</v>
      </c>
      <c r="AC713" s="370"/>
      <c r="AD713" s="226" t="str">
        <f t="shared" si="338"/>
        <v/>
      </c>
      <c r="AE713" s="368">
        <f t="shared" si="353"/>
        <v>-27.5</v>
      </c>
      <c r="AF713" s="331"/>
      <c r="AG713" s="333"/>
      <c r="AH713" s="334"/>
      <c r="AI713" s="161">
        <f t="shared" si="354"/>
        <v>0</v>
      </c>
      <c r="AJ713" s="162">
        <f t="shared" si="339"/>
        <v>2.5</v>
      </c>
      <c r="AK713" s="163">
        <f t="shared" si="355"/>
        <v>2.5</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f t="shared" si="340"/>
        <v>3</v>
      </c>
      <c r="AX713" s="165" t="str">
        <f t="shared" si="341"/>
        <v/>
      </c>
      <c r="AY713" s="193">
        <f t="shared" si="342"/>
        <v>3</v>
      </c>
      <c r="AZ713" s="183" t="str">
        <f t="shared" si="343"/>
        <v/>
      </c>
      <c r="BA713" s="173">
        <f t="shared" si="344"/>
        <v>0.25</v>
      </c>
      <c r="BB713" s="174" t="str">
        <f t="shared" si="345"/>
        <v/>
      </c>
      <c r="BC713" s="186">
        <f t="shared" si="368"/>
        <v>0.25</v>
      </c>
      <c r="BD713" s="174" t="str">
        <f t="shared" si="346"/>
        <v/>
      </c>
      <c r="BE713" s="201" t="str">
        <f t="shared" si="347"/>
        <v/>
      </c>
      <c r="BF713" s="174" t="str">
        <f t="shared" si="348"/>
        <v/>
      </c>
      <c r="BG713" s="186" t="str">
        <f t="shared" si="349"/>
        <v/>
      </c>
      <c r="BH713" s="175" t="str">
        <f t="shared" si="350"/>
        <v/>
      </c>
      <c r="BI713" s="632"/>
    </row>
    <row r="714" spans="1:140" ht="37.5" x14ac:dyDescent="0.3">
      <c r="A714" s="219"/>
      <c r="B714" s="220"/>
      <c r="C714" s="213">
        <v>703</v>
      </c>
      <c r="D714" s="659" t="s">
        <v>3775</v>
      </c>
      <c r="E714" s="33" t="s">
        <v>3633</v>
      </c>
      <c r="F714" s="34"/>
      <c r="G714" s="134">
        <v>44249</v>
      </c>
      <c r="H714" s="135"/>
      <c r="I714" s="141"/>
      <c r="J714" s="25"/>
      <c r="K714" s="145"/>
      <c r="L714" s="28"/>
      <c r="M714" s="395">
        <v>44249</v>
      </c>
      <c r="N714" s="158">
        <f t="shared" si="351"/>
        <v>1</v>
      </c>
      <c r="O714" s="315" t="s">
        <v>0</v>
      </c>
      <c r="P714" s="315"/>
      <c r="Q714" s="315"/>
      <c r="R714" s="315"/>
      <c r="S714" s="315"/>
      <c r="T714" s="316"/>
      <c r="U714" s="317"/>
      <c r="V714" s="167">
        <v>0.25</v>
      </c>
      <c r="W714" s="313"/>
      <c r="X714" s="313"/>
      <c r="Y714" s="160">
        <f t="shared" si="337"/>
        <v>0.25</v>
      </c>
      <c r="Z714" s="159">
        <f t="shared" si="352"/>
        <v>2.5</v>
      </c>
      <c r="AA714" s="326"/>
      <c r="AB714" s="400">
        <f t="shared" si="361"/>
        <v>-30</v>
      </c>
      <c r="AC714" s="370"/>
      <c r="AD714" s="226" t="str">
        <f t="shared" si="338"/>
        <v/>
      </c>
      <c r="AE714" s="368">
        <f t="shared" si="353"/>
        <v>-27.5</v>
      </c>
      <c r="AF714" s="331"/>
      <c r="AG714" s="333"/>
      <c r="AH714" s="334"/>
      <c r="AI714" s="161">
        <f t="shared" si="354"/>
        <v>0</v>
      </c>
      <c r="AJ714" s="162">
        <f t="shared" si="339"/>
        <v>2.5</v>
      </c>
      <c r="AK714" s="163">
        <f t="shared" si="355"/>
        <v>2.5</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f t="shared" si="340"/>
        <v>1</v>
      </c>
      <c r="AX714" s="165" t="str">
        <f t="shared" si="341"/>
        <v/>
      </c>
      <c r="AY714" s="193">
        <f t="shared" si="342"/>
        <v>1</v>
      </c>
      <c r="AZ714" s="183" t="str">
        <f t="shared" si="343"/>
        <v/>
      </c>
      <c r="BA714" s="173">
        <f t="shared" si="344"/>
        <v>0.25</v>
      </c>
      <c r="BB714" s="174" t="str">
        <f t="shared" si="345"/>
        <v/>
      </c>
      <c r="BC714" s="186">
        <f t="shared" si="368"/>
        <v>0.25</v>
      </c>
      <c r="BD714" s="174" t="str">
        <f t="shared" si="346"/>
        <v/>
      </c>
      <c r="BE714" s="201" t="str">
        <f t="shared" si="347"/>
        <v/>
      </c>
      <c r="BF714" s="174" t="str">
        <f t="shared" si="348"/>
        <v/>
      </c>
      <c r="BG714" s="186" t="str">
        <f t="shared" si="349"/>
        <v/>
      </c>
      <c r="BH714" s="175" t="str">
        <f t="shared" si="350"/>
        <v/>
      </c>
      <c r="BI714" s="632"/>
    </row>
    <row r="715" spans="1:140" ht="37.5" x14ac:dyDescent="0.3">
      <c r="A715" s="219"/>
      <c r="B715" s="220"/>
      <c r="C715" s="213">
        <v>704</v>
      </c>
      <c r="D715" s="659" t="s">
        <v>3776</v>
      </c>
      <c r="E715" s="33" t="s">
        <v>3633</v>
      </c>
      <c r="F715" s="34"/>
      <c r="G715" s="134">
        <v>44249</v>
      </c>
      <c r="H715" s="135"/>
      <c r="I715" s="141"/>
      <c r="J715" s="25"/>
      <c r="K715" s="145"/>
      <c r="L715" s="28"/>
      <c r="M715" s="395">
        <v>44251</v>
      </c>
      <c r="N715" s="158">
        <f t="shared" si="351"/>
        <v>3</v>
      </c>
      <c r="O715" s="315" t="s">
        <v>0</v>
      </c>
      <c r="P715" s="315"/>
      <c r="Q715" s="315"/>
      <c r="R715" s="315"/>
      <c r="S715" s="315"/>
      <c r="T715" s="316"/>
      <c r="U715" s="317"/>
      <c r="V715" s="167">
        <v>0.25</v>
      </c>
      <c r="W715" s="313"/>
      <c r="X715" s="313"/>
      <c r="Y715" s="160">
        <f t="shared" si="337"/>
        <v>0.25</v>
      </c>
      <c r="Z715" s="159">
        <f t="shared" si="352"/>
        <v>2.5</v>
      </c>
      <c r="AA715" s="326"/>
      <c r="AB715" s="400">
        <f t="shared" si="361"/>
        <v>-30</v>
      </c>
      <c r="AC715" s="370"/>
      <c r="AD715" s="226" t="str">
        <f t="shared" si="338"/>
        <v/>
      </c>
      <c r="AE715" s="368">
        <f t="shared" si="353"/>
        <v>-27.5</v>
      </c>
      <c r="AF715" s="331"/>
      <c r="AG715" s="333"/>
      <c r="AH715" s="334"/>
      <c r="AI715" s="161">
        <f t="shared" si="354"/>
        <v>0</v>
      </c>
      <c r="AJ715" s="162">
        <f t="shared" si="339"/>
        <v>2.5</v>
      </c>
      <c r="AK715" s="163">
        <f t="shared" si="355"/>
        <v>2.5</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f t="shared" si="340"/>
        <v>3</v>
      </c>
      <c r="AX715" s="165" t="str">
        <f t="shared" si="341"/>
        <v/>
      </c>
      <c r="AY715" s="193">
        <f t="shared" si="342"/>
        <v>3</v>
      </c>
      <c r="AZ715" s="183" t="str">
        <f t="shared" si="343"/>
        <v/>
      </c>
      <c r="BA715" s="173">
        <f t="shared" si="344"/>
        <v>0.25</v>
      </c>
      <c r="BB715" s="174" t="str">
        <f t="shared" si="345"/>
        <v/>
      </c>
      <c r="BC715" s="186">
        <f t="shared" si="368"/>
        <v>0.25</v>
      </c>
      <c r="BD715" s="174" t="str">
        <f t="shared" si="346"/>
        <v/>
      </c>
      <c r="BE715" s="201" t="str">
        <f t="shared" si="347"/>
        <v/>
      </c>
      <c r="BF715" s="174" t="str">
        <f t="shared" si="348"/>
        <v/>
      </c>
      <c r="BG715" s="186" t="str">
        <f t="shared" si="349"/>
        <v/>
      </c>
      <c r="BH715" s="175" t="str">
        <f t="shared" si="350"/>
        <v/>
      </c>
      <c r="BI715" s="632"/>
    </row>
    <row r="716" spans="1:140" ht="37.5" x14ac:dyDescent="0.3">
      <c r="A716" s="221"/>
      <c r="B716" s="222"/>
      <c r="C716" s="214">
        <v>705</v>
      </c>
      <c r="D716" s="640" t="s">
        <v>3777</v>
      </c>
      <c r="E716" s="16" t="s">
        <v>46</v>
      </c>
      <c r="F716" s="17"/>
      <c r="G716" s="134">
        <v>44251</v>
      </c>
      <c r="H716" s="135">
        <v>44270</v>
      </c>
      <c r="I716" s="141"/>
      <c r="J716" s="25"/>
      <c r="K716" s="145"/>
      <c r="L716" s="28"/>
      <c r="M716" s="395">
        <v>44270</v>
      </c>
      <c r="N716" s="158">
        <f t="shared" si="351"/>
        <v>14</v>
      </c>
      <c r="O716" s="27"/>
      <c r="P716" s="27"/>
      <c r="Q716" s="27"/>
      <c r="R716" s="27" t="s">
        <v>0</v>
      </c>
      <c r="S716" s="27"/>
      <c r="T716" s="28"/>
      <c r="U716" s="29"/>
      <c r="V716" s="167">
        <v>0.25</v>
      </c>
      <c r="W716" s="313"/>
      <c r="X716" s="313"/>
      <c r="Y716" s="160">
        <f t="shared" ref="Y716:Y779" si="369">V716+W716+X716</f>
        <v>0.25</v>
      </c>
      <c r="Z716" s="159">
        <f t="shared" si="352"/>
        <v>2.5</v>
      </c>
      <c r="AA716" s="327"/>
      <c r="AB716" s="400">
        <f t="shared" si="361"/>
        <v>-30</v>
      </c>
      <c r="AC716" s="371"/>
      <c r="AD716" s="226" t="str">
        <f t="shared" ref="AD716:AD779" si="370">IF(F716="x",(0-((V716*10)+(W716*20))),"")</f>
        <v/>
      </c>
      <c r="AE716" s="368">
        <f t="shared" si="353"/>
        <v>-27.5</v>
      </c>
      <c r="AF716" s="339"/>
      <c r="AG716" s="338"/>
      <c r="AH716" s="336"/>
      <c r="AI716" s="161">
        <f t="shared" si="354"/>
        <v>0</v>
      </c>
      <c r="AJ716" s="162">
        <f t="shared" ref="AJ716:AJ779" si="371">(X716*20)+Z716+AA716+AF716</f>
        <v>2.5</v>
      </c>
      <c r="AK716" s="163">
        <f t="shared" si="355"/>
        <v>2.5</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f t="shared" ref="AW716:AW779" si="372">IF(N716&gt;0,N716,"")</f>
        <v>14</v>
      </c>
      <c r="AX716" s="165" t="str">
        <f t="shared" ref="AX716:AX779" si="373">IF(AND(K716="x",AW716&gt;0),AW716,"")</f>
        <v/>
      </c>
      <c r="AY716" s="193">
        <f t="shared" ref="AY716:AY779" si="374">IF(OR(K716="x",F716="x",AW716&lt;=0),"",AW716)</f>
        <v>14</v>
      </c>
      <c r="AZ716" s="183" t="str">
        <f t="shared" ref="AZ716:AZ779" si="375">IF(AND(F716="x",AW716&gt;0),AW716,"")</f>
        <v/>
      </c>
      <c r="BA716" s="173">
        <f t="shared" ref="BA716:BA779" si="376">IF(V716&gt;0,V716,"")</f>
        <v>0.25</v>
      </c>
      <c r="BB716" s="174" t="str">
        <f t="shared" ref="BB716:BB779" si="377">IF(AND(K716="x",BA716&gt;0),BA716,"")</f>
        <v/>
      </c>
      <c r="BC716" s="186">
        <f t="shared" si="368"/>
        <v>0.25</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37.5" x14ac:dyDescent="0.3">
      <c r="A717" s="221"/>
      <c r="B717" s="222"/>
      <c r="C717" s="213">
        <v>706</v>
      </c>
      <c r="D717" s="643" t="s">
        <v>3777</v>
      </c>
      <c r="E717" s="16" t="s">
        <v>3505</v>
      </c>
      <c r="F717" s="17"/>
      <c r="G717" s="134">
        <v>44251</v>
      </c>
      <c r="H717" s="135">
        <v>44270</v>
      </c>
      <c r="I717" s="141"/>
      <c r="J717" s="25"/>
      <c r="K717" s="145"/>
      <c r="L717" s="28"/>
      <c r="M717" s="395">
        <v>44270</v>
      </c>
      <c r="N717" s="158">
        <f t="shared" ref="N717:N780" si="383">IF((NETWORKDAYS(G717,M717)&gt;0),(NETWORKDAYS(G717,M717)),"")</f>
        <v>14</v>
      </c>
      <c r="O717" s="27"/>
      <c r="P717" s="27"/>
      <c r="Q717" s="27"/>
      <c r="R717" s="27" t="s">
        <v>0</v>
      </c>
      <c r="S717" s="27"/>
      <c r="T717" s="28"/>
      <c r="U717" s="29"/>
      <c r="V717" s="32">
        <v>0.25</v>
      </c>
      <c r="W717" s="318"/>
      <c r="X717" s="319"/>
      <c r="Y717" s="160">
        <f t="shared" si="369"/>
        <v>0.25</v>
      </c>
      <c r="Z717" s="159">
        <f t="shared" ref="Z717:Z780" si="384">IF((F717="x"),0,((V717*10)+(W717*20)))</f>
        <v>2.5</v>
      </c>
      <c r="AA717" s="327"/>
      <c r="AB717" s="400">
        <f t="shared" si="361"/>
        <v>-30</v>
      </c>
      <c r="AC717" s="371"/>
      <c r="AD717" s="226" t="str">
        <f t="shared" si="370"/>
        <v/>
      </c>
      <c r="AE717" s="368">
        <f t="shared" ref="AE717:AE780" si="385">IF(AND(Z717&gt;0,F717="x"),0,IF(AND(Z717&gt;0,AC717="x"),Z717-60,IF(AND(Z717&gt;0,AB717=-30),Z717+AB717,0)))</f>
        <v>-27.5</v>
      </c>
      <c r="AF717" s="339"/>
      <c r="AG717" s="338"/>
      <c r="AH717" s="336"/>
      <c r="AI717" s="161">
        <f t="shared" ref="AI717:AI780" si="386">IF(AE717&lt;=0,AG717,AE717+AG717)</f>
        <v>0</v>
      </c>
      <c r="AJ717" s="162">
        <f t="shared" si="371"/>
        <v>2.5</v>
      </c>
      <c r="AK717" s="163">
        <f t="shared" ref="AK717:AK780" si="387">AJ717-AH717</f>
        <v>2.5</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f t="shared" si="372"/>
        <v>14</v>
      </c>
      <c r="AX717" s="165" t="str">
        <f t="shared" si="373"/>
        <v/>
      </c>
      <c r="AY717" s="193">
        <f t="shared" si="374"/>
        <v>14</v>
      </c>
      <c r="AZ717" s="183" t="str">
        <f t="shared" si="375"/>
        <v/>
      </c>
      <c r="BA717" s="173">
        <f t="shared" si="376"/>
        <v>0.25</v>
      </c>
      <c r="BB717" s="174" t="str">
        <f t="shared" si="377"/>
        <v/>
      </c>
      <c r="BC717" s="186">
        <f t="shared" si="368"/>
        <v>0.25</v>
      </c>
      <c r="BD717" s="174" t="str">
        <f t="shared" si="378"/>
        <v/>
      </c>
      <c r="BE717" s="201" t="str">
        <f t="shared" si="379"/>
        <v/>
      </c>
      <c r="BF717" s="174" t="str">
        <f t="shared" si="380"/>
        <v/>
      </c>
      <c r="BG717" s="186" t="str">
        <f t="shared" si="381"/>
        <v/>
      </c>
      <c r="BH717" s="175" t="str">
        <f t="shared" si="382"/>
        <v/>
      </c>
      <c r="BI717" s="632"/>
    </row>
    <row r="718" spans="1:140" ht="37.5" x14ac:dyDescent="0.3">
      <c r="A718" s="221"/>
      <c r="B718" s="222"/>
      <c r="C718" s="214">
        <v>707</v>
      </c>
      <c r="D718" s="647" t="s">
        <v>3777</v>
      </c>
      <c r="E718" s="16" t="s">
        <v>3541</v>
      </c>
      <c r="F718" s="17"/>
      <c r="G718" s="134">
        <v>44251</v>
      </c>
      <c r="H718" s="135">
        <v>44270</v>
      </c>
      <c r="I718" s="141"/>
      <c r="J718" s="25"/>
      <c r="K718" s="145"/>
      <c r="L718" s="28"/>
      <c r="M718" s="395">
        <v>44270</v>
      </c>
      <c r="N718" s="158">
        <f t="shared" si="383"/>
        <v>14</v>
      </c>
      <c r="O718" s="27"/>
      <c r="P718" s="27"/>
      <c r="Q718" s="27"/>
      <c r="R718" s="27" t="s">
        <v>0</v>
      </c>
      <c r="S718" s="27"/>
      <c r="T718" s="28"/>
      <c r="U718" s="29"/>
      <c r="V718" s="32">
        <v>0.25</v>
      </c>
      <c r="W718" s="318"/>
      <c r="X718" s="319"/>
      <c r="Y718" s="160">
        <f t="shared" si="369"/>
        <v>0.25</v>
      </c>
      <c r="Z718" s="159">
        <f t="shared" si="384"/>
        <v>2.5</v>
      </c>
      <c r="AA718" s="327"/>
      <c r="AB718" s="400">
        <f t="shared" ref="AB718:AB781" si="393">IF(AND(Z718&gt;=0,F718="x"),0,IF(AND(Z718&gt;0,AC718="x"),0,IF(Z718&gt;0,0-30,0)))</f>
        <v>-30</v>
      </c>
      <c r="AC718" s="371"/>
      <c r="AD718" s="226" t="str">
        <f t="shared" si="370"/>
        <v/>
      </c>
      <c r="AE718" s="368">
        <f t="shared" si="385"/>
        <v>-27.5</v>
      </c>
      <c r="AF718" s="339"/>
      <c r="AG718" s="338"/>
      <c r="AH718" s="336"/>
      <c r="AI718" s="161">
        <f t="shared" si="386"/>
        <v>0</v>
      </c>
      <c r="AJ718" s="162">
        <f t="shared" si="371"/>
        <v>2.5</v>
      </c>
      <c r="AK718" s="163">
        <f t="shared" si="387"/>
        <v>2.5</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f t="shared" si="372"/>
        <v>14</v>
      </c>
      <c r="AX718" s="165" t="str">
        <f t="shared" si="373"/>
        <v/>
      </c>
      <c r="AY718" s="193">
        <f t="shared" si="374"/>
        <v>14</v>
      </c>
      <c r="AZ718" s="183" t="str">
        <f t="shared" si="375"/>
        <v/>
      </c>
      <c r="BA718" s="173">
        <f t="shared" si="376"/>
        <v>0.25</v>
      </c>
      <c r="BB718" s="174" t="str">
        <f t="shared" si="377"/>
        <v/>
      </c>
      <c r="BC718" s="186">
        <f t="shared" si="368"/>
        <v>0.25</v>
      </c>
      <c r="BD718" s="174" t="str">
        <f t="shared" si="378"/>
        <v/>
      </c>
      <c r="BE718" s="201" t="str">
        <f t="shared" si="379"/>
        <v/>
      </c>
      <c r="BF718" s="174" t="str">
        <f t="shared" si="380"/>
        <v/>
      </c>
      <c r="BG718" s="186" t="str">
        <f t="shared" si="381"/>
        <v/>
      </c>
      <c r="BH718" s="175" t="str">
        <f t="shared" si="382"/>
        <v/>
      </c>
      <c r="BI718" s="632"/>
    </row>
    <row r="719" spans="1:140" ht="37.5" x14ac:dyDescent="0.3">
      <c r="A719" s="221"/>
      <c r="B719" s="222"/>
      <c r="C719" s="214">
        <v>708</v>
      </c>
      <c r="D719" s="655" t="s">
        <v>3781</v>
      </c>
      <c r="E719" s="18" t="s">
        <v>46</v>
      </c>
      <c r="F719" s="17"/>
      <c r="G719" s="134">
        <v>44251</v>
      </c>
      <c r="H719" s="135">
        <v>44271</v>
      </c>
      <c r="I719" s="141"/>
      <c r="J719" s="25"/>
      <c r="K719" s="145"/>
      <c r="L719" s="28"/>
      <c r="M719" s="395">
        <v>44271</v>
      </c>
      <c r="N719" s="158">
        <f t="shared" si="383"/>
        <v>15</v>
      </c>
      <c r="O719" s="27"/>
      <c r="P719" s="27"/>
      <c r="Q719" s="27"/>
      <c r="R719" s="27" t="s">
        <v>0</v>
      </c>
      <c r="S719" s="27"/>
      <c r="T719" s="28"/>
      <c r="U719" s="29"/>
      <c r="V719" s="32">
        <v>0.25</v>
      </c>
      <c r="W719" s="318"/>
      <c r="X719" s="319"/>
      <c r="Y719" s="160">
        <f t="shared" si="369"/>
        <v>0.25</v>
      </c>
      <c r="Z719" s="159">
        <f t="shared" si="384"/>
        <v>2.5</v>
      </c>
      <c r="AA719" s="327"/>
      <c r="AB719" s="400">
        <f t="shared" si="393"/>
        <v>-30</v>
      </c>
      <c r="AC719" s="371"/>
      <c r="AD719" s="226" t="str">
        <f t="shared" si="370"/>
        <v/>
      </c>
      <c r="AE719" s="368">
        <f t="shared" si="385"/>
        <v>-27.5</v>
      </c>
      <c r="AF719" s="339"/>
      <c r="AG719" s="338"/>
      <c r="AH719" s="336"/>
      <c r="AI719" s="161">
        <f t="shared" si="386"/>
        <v>0</v>
      </c>
      <c r="AJ719" s="162">
        <f t="shared" si="371"/>
        <v>2.5</v>
      </c>
      <c r="AK719" s="163">
        <f t="shared" si="387"/>
        <v>2.5</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f t="shared" si="372"/>
        <v>15</v>
      </c>
      <c r="AX719" s="165" t="str">
        <f t="shared" si="373"/>
        <v/>
      </c>
      <c r="AY719" s="193">
        <f t="shared" si="374"/>
        <v>15</v>
      </c>
      <c r="AZ719" s="183" t="str">
        <f t="shared" si="375"/>
        <v/>
      </c>
      <c r="BA719" s="173">
        <f t="shared" si="376"/>
        <v>0.25</v>
      </c>
      <c r="BB719" s="174" t="str">
        <f t="shared" si="377"/>
        <v/>
      </c>
      <c r="BC719" s="186">
        <f t="shared" si="368"/>
        <v>0.25</v>
      </c>
      <c r="BD719" s="174" t="str">
        <f t="shared" si="378"/>
        <v/>
      </c>
      <c r="BE719" s="201" t="str">
        <f t="shared" si="379"/>
        <v/>
      </c>
      <c r="BF719" s="174" t="str">
        <f t="shared" si="380"/>
        <v/>
      </c>
      <c r="BG719" s="186" t="str">
        <f t="shared" si="381"/>
        <v/>
      </c>
      <c r="BH719" s="175" t="str">
        <f t="shared" si="382"/>
        <v/>
      </c>
      <c r="BI719" s="632"/>
    </row>
    <row r="720" spans="1:140" ht="37.5" x14ac:dyDescent="0.3">
      <c r="A720" s="221"/>
      <c r="B720" s="222"/>
      <c r="C720" s="213">
        <v>709</v>
      </c>
      <c r="D720" s="640" t="s">
        <v>3778</v>
      </c>
      <c r="E720" s="16" t="s">
        <v>46</v>
      </c>
      <c r="F720" s="17"/>
      <c r="G720" s="134">
        <v>44251</v>
      </c>
      <c r="H720" s="135">
        <v>44271</v>
      </c>
      <c r="I720" s="141"/>
      <c r="J720" s="25"/>
      <c r="K720" s="145"/>
      <c r="L720" s="28"/>
      <c r="M720" s="395">
        <v>44271</v>
      </c>
      <c r="N720" s="158">
        <f t="shared" si="383"/>
        <v>15</v>
      </c>
      <c r="O720" s="27"/>
      <c r="P720" s="27"/>
      <c r="Q720" s="27"/>
      <c r="R720" s="27" t="s">
        <v>0</v>
      </c>
      <c r="S720" s="27"/>
      <c r="T720" s="28"/>
      <c r="U720" s="29"/>
      <c r="V720" s="32">
        <v>0.25</v>
      </c>
      <c r="W720" s="318"/>
      <c r="X720" s="319"/>
      <c r="Y720" s="160">
        <f t="shared" si="369"/>
        <v>0.25</v>
      </c>
      <c r="Z720" s="159">
        <f t="shared" si="384"/>
        <v>2.5</v>
      </c>
      <c r="AA720" s="327"/>
      <c r="AB720" s="400">
        <f t="shared" si="393"/>
        <v>-30</v>
      </c>
      <c r="AC720" s="371"/>
      <c r="AD720" s="226" t="str">
        <f t="shared" si="370"/>
        <v/>
      </c>
      <c r="AE720" s="368">
        <f t="shared" si="385"/>
        <v>-27.5</v>
      </c>
      <c r="AF720" s="339"/>
      <c r="AG720" s="338"/>
      <c r="AH720" s="336"/>
      <c r="AI720" s="161">
        <f t="shared" si="386"/>
        <v>0</v>
      </c>
      <c r="AJ720" s="162">
        <f t="shared" si="371"/>
        <v>2.5</v>
      </c>
      <c r="AK720" s="163">
        <f t="shared" si="387"/>
        <v>2.5</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f t="shared" si="372"/>
        <v>15</v>
      </c>
      <c r="AX720" s="165" t="str">
        <f t="shared" si="373"/>
        <v/>
      </c>
      <c r="AY720" s="193">
        <f t="shared" si="374"/>
        <v>15</v>
      </c>
      <c r="AZ720" s="183" t="str">
        <f t="shared" si="375"/>
        <v/>
      </c>
      <c r="BA720" s="173">
        <f t="shared" si="376"/>
        <v>0.25</v>
      </c>
      <c r="BB720" s="174" t="str">
        <f t="shared" si="377"/>
        <v/>
      </c>
      <c r="BC720" s="186">
        <f t="shared" si="368"/>
        <v>0.25</v>
      </c>
      <c r="BD720" s="174" t="str">
        <f t="shared" si="378"/>
        <v/>
      </c>
      <c r="BE720" s="201" t="str">
        <f t="shared" si="379"/>
        <v/>
      </c>
      <c r="BF720" s="174" t="str">
        <f t="shared" si="380"/>
        <v/>
      </c>
      <c r="BG720" s="186" t="str">
        <f t="shared" si="381"/>
        <v/>
      </c>
      <c r="BH720" s="175" t="str">
        <f t="shared" si="382"/>
        <v/>
      </c>
      <c r="BI720" s="632"/>
    </row>
    <row r="721" spans="1:61" ht="37.5" x14ac:dyDescent="0.3">
      <c r="A721" s="221"/>
      <c r="B721" s="222"/>
      <c r="C721" s="214">
        <v>710</v>
      </c>
      <c r="D721" s="640" t="s">
        <v>3779</v>
      </c>
      <c r="E721" s="16" t="s">
        <v>46</v>
      </c>
      <c r="F721" s="17"/>
      <c r="G721" s="134">
        <v>44251</v>
      </c>
      <c r="H721" s="135">
        <v>44271</v>
      </c>
      <c r="I721" s="143"/>
      <c r="J721" s="80"/>
      <c r="K721" s="147"/>
      <c r="L721" s="30"/>
      <c r="M721" s="395">
        <v>44271</v>
      </c>
      <c r="N721" s="158">
        <f t="shared" si="383"/>
        <v>15</v>
      </c>
      <c r="O721" s="27"/>
      <c r="P721" s="27"/>
      <c r="Q721" s="27"/>
      <c r="R721" s="27" t="s">
        <v>0</v>
      </c>
      <c r="S721" s="27"/>
      <c r="T721" s="28"/>
      <c r="U721" s="29"/>
      <c r="V721" s="32">
        <v>0.25</v>
      </c>
      <c r="W721" s="318"/>
      <c r="X721" s="319"/>
      <c r="Y721" s="160">
        <f t="shared" si="369"/>
        <v>0.25</v>
      </c>
      <c r="Z721" s="159">
        <f t="shared" si="384"/>
        <v>2.5</v>
      </c>
      <c r="AA721" s="327"/>
      <c r="AB721" s="400">
        <f t="shared" si="393"/>
        <v>-30</v>
      </c>
      <c r="AC721" s="371"/>
      <c r="AD721" s="226" t="str">
        <f t="shared" si="370"/>
        <v/>
      </c>
      <c r="AE721" s="368">
        <f t="shared" si="385"/>
        <v>-27.5</v>
      </c>
      <c r="AF721" s="339"/>
      <c r="AG721" s="338"/>
      <c r="AH721" s="336"/>
      <c r="AI721" s="161">
        <f t="shared" si="386"/>
        <v>0</v>
      </c>
      <c r="AJ721" s="162">
        <f t="shared" si="371"/>
        <v>2.5</v>
      </c>
      <c r="AK721" s="163">
        <f t="shared" si="387"/>
        <v>2.5</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f t="shared" si="372"/>
        <v>15</v>
      </c>
      <c r="AX721" s="165" t="str">
        <f t="shared" si="373"/>
        <v/>
      </c>
      <c r="AY721" s="193">
        <f t="shared" si="374"/>
        <v>15</v>
      </c>
      <c r="AZ721" s="183" t="str">
        <f t="shared" si="375"/>
        <v/>
      </c>
      <c r="BA721" s="173">
        <f t="shared" si="376"/>
        <v>0.25</v>
      </c>
      <c r="BB721" s="174" t="str">
        <f t="shared" si="377"/>
        <v/>
      </c>
      <c r="BC721" s="186">
        <f t="shared" si="368"/>
        <v>0.25</v>
      </c>
      <c r="BD721" s="174" t="str">
        <f t="shared" si="378"/>
        <v/>
      </c>
      <c r="BE721" s="201" t="str">
        <f t="shared" si="379"/>
        <v/>
      </c>
      <c r="BF721" s="174" t="str">
        <f t="shared" si="380"/>
        <v/>
      </c>
      <c r="BG721" s="186" t="str">
        <f t="shared" si="381"/>
        <v/>
      </c>
      <c r="BH721" s="175" t="str">
        <f t="shared" si="382"/>
        <v/>
      </c>
      <c r="BI721" s="632"/>
    </row>
    <row r="722" spans="1:61" ht="37.5" x14ac:dyDescent="0.3">
      <c r="A722" s="221"/>
      <c r="B722" s="222"/>
      <c r="C722" s="213">
        <v>711</v>
      </c>
      <c r="D722" s="640" t="s">
        <v>3780</v>
      </c>
      <c r="E722" s="16" t="s">
        <v>46</v>
      </c>
      <c r="F722" s="17"/>
      <c r="G722" s="134">
        <v>44251</v>
      </c>
      <c r="H722" s="135">
        <v>44271</v>
      </c>
      <c r="I722" s="141"/>
      <c r="J722" s="25"/>
      <c r="K722" s="145"/>
      <c r="L722" s="28"/>
      <c r="M722" s="395">
        <v>44271</v>
      </c>
      <c r="N722" s="158">
        <f t="shared" si="383"/>
        <v>15</v>
      </c>
      <c r="O722" s="27"/>
      <c r="P722" s="27"/>
      <c r="Q722" s="27"/>
      <c r="R722" s="27" t="s">
        <v>0</v>
      </c>
      <c r="S722" s="27"/>
      <c r="T722" s="28"/>
      <c r="U722" s="29"/>
      <c r="V722" s="32">
        <v>0.25</v>
      </c>
      <c r="W722" s="318"/>
      <c r="X722" s="319"/>
      <c r="Y722" s="160">
        <f t="shared" si="369"/>
        <v>0.25</v>
      </c>
      <c r="Z722" s="159">
        <f t="shared" si="384"/>
        <v>2.5</v>
      </c>
      <c r="AA722" s="327"/>
      <c r="AB722" s="400">
        <f t="shared" si="393"/>
        <v>-30</v>
      </c>
      <c r="AC722" s="371"/>
      <c r="AD722" s="226" t="str">
        <f t="shared" si="370"/>
        <v/>
      </c>
      <c r="AE722" s="368">
        <f t="shared" si="385"/>
        <v>-27.5</v>
      </c>
      <c r="AF722" s="339"/>
      <c r="AG722" s="338"/>
      <c r="AH722" s="336"/>
      <c r="AI722" s="161">
        <f t="shared" si="386"/>
        <v>0</v>
      </c>
      <c r="AJ722" s="162">
        <f t="shared" si="371"/>
        <v>2.5</v>
      </c>
      <c r="AK722" s="163">
        <f t="shared" si="387"/>
        <v>2.5</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f t="shared" si="372"/>
        <v>15</v>
      </c>
      <c r="AX722" s="165" t="str">
        <f t="shared" si="373"/>
        <v/>
      </c>
      <c r="AY722" s="193">
        <f t="shared" si="374"/>
        <v>15</v>
      </c>
      <c r="AZ722" s="183" t="str">
        <f t="shared" si="375"/>
        <v/>
      </c>
      <c r="BA722" s="173">
        <f t="shared" si="376"/>
        <v>0.25</v>
      </c>
      <c r="BB722" s="174" t="str">
        <f t="shared" si="377"/>
        <v/>
      </c>
      <c r="BC722" s="186">
        <f t="shared" ref="BC722:BC785" si="400">IF(OR(K722="x",F722="X",BA722&lt;=0),"",BA722)</f>
        <v>0.25</v>
      </c>
      <c r="BD722" s="174" t="str">
        <f t="shared" si="378"/>
        <v/>
      </c>
      <c r="BE722" s="201" t="str">
        <f t="shared" si="379"/>
        <v/>
      </c>
      <c r="BF722" s="174" t="str">
        <f t="shared" si="380"/>
        <v/>
      </c>
      <c r="BG722" s="186" t="str">
        <f t="shared" si="381"/>
        <v/>
      </c>
      <c r="BH722" s="175" t="str">
        <f t="shared" si="382"/>
        <v/>
      </c>
      <c r="BI722" s="632"/>
    </row>
    <row r="723" spans="1:61" ht="37.5" x14ac:dyDescent="0.3">
      <c r="A723" s="221"/>
      <c r="B723" s="222"/>
      <c r="C723" s="214">
        <v>712</v>
      </c>
      <c r="D723" s="660" t="s">
        <v>3781</v>
      </c>
      <c r="E723" s="18" t="s">
        <v>3505</v>
      </c>
      <c r="F723" s="17"/>
      <c r="G723" s="134">
        <v>44251</v>
      </c>
      <c r="H723" s="135">
        <v>44271</v>
      </c>
      <c r="I723" s="141"/>
      <c r="J723" s="25"/>
      <c r="K723" s="145"/>
      <c r="L723" s="28"/>
      <c r="M723" s="395">
        <v>44271</v>
      </c>
      <c r="N723" s="158">
        <f t="shared" si="383"/>
        <v>15</v>
      </c>
      <c r="O723" s="27"/>
      <c r="P723" s="27"/>
      <c r="Q723" s="27"/>
      <c r="R723" s="27" t="s">
        <v>0</v>
      </c>
      <c r="S723" s="27"/>
      <c r="T723" s="28"/>
      <c r="U723" s="29"/>
      <c r="V723" s="32">
        <v>0.25</v>
      </c>
      <c r="W723" s="318"/>
      <c r="X723" s="319"/>
      <c r="Y723" s="160">
        <f t="shared" si="369"/>
        <v>0.25</v>
      </c>
      <c r="Z723" s="159">
        <f t="shared" si="384"/>
        <v>2.5</v>
      </c>
      <c r="AA723" s="327"/>
      <c r="AB723" s="400">
        <f t="shared" si="393"/>
        <v>-30</v>
      </c>
      <c r="AC723" s="371"/>
      <c r="AD723" s="226" t="str">
        <f t="shared" si="370"/>
        <v/>
      </c>
      <c r="AE723" s="368">
        <f t="shared" si="385"/>
        <v>-27.5</v>
      </c>
      <c r="AF723" s="339"/>
      <c r="AG723" s="338"/>
      <c r="AH723" s="336"/>
      <c r="AI723" s="161">
        <f t="shared" si="386"/>
        <v>0</v>
      </c>
      <c r="AJ723" s="162">
        <f t="shared" si="371"/>
        <v>2.5</v>
      </c>
      <c r="AK723" s="163">
        <f t="shared" si="387"/>
        <v>2.5</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f t="shared" si="372"/>
        <v>15</v>
      </c>
      <c r="AX723" s="165" t="str">
        <f t="shared" si="373"/>
        <v/>
      </c>
      <c r="AY723" s="193">
        <f t="shared" si="374"/>
        <v>15</v>
      </c>
      <c r="AZ723" s="183" t="str">
        <f t="shared" si="375"/>
        <v/>
      </c>
      <c r="BA723" s="173">
        <f t="shared" si="376"/>
        <v>0.25</v>
      </c>
      <c r="BB723" s="174" t="str">
        <f t="shared" si="377"/>
        <v/>
      </c>
      <c r="BC723" s="186">
        <f t="shared" si="400"/>
        <v>0.25</v>
      </c>
      <c r="BD723" s="174" t="str">
        <f t="shared" si="378"/>
        <v/>
      </c>
      <c r="BE723" s="201" t="str">
        <f t="shared" si="379"/>
        <v/>
      </c>
      <c r="BF723" s="174" t="str">
        <f t="shared" si="380"/>
        <v/>
      </c>
      <c r="BG723" s="186" t="str">
        <f t="shared" si="381"/>
        <v/>
      </c>
      <c r="BH723" s="175" t="str">
        <f t="shared" si="382"/>
        <v/>
      </c>
      <c r="BI723" s="632"/>
    </row>
    <row r="724" spans="1:61" ht="37.5" x14ac:dyDescent="0.3">
      <c r="A724" s="221"/>
      <c r="B724" s="222"/>
      <c r="C724" s="214">
        <v>713</v>
      </c>
      <c r="D724" s="643" t="s">
        <v>3778</v>
      </c>
      <c r="E724" s="16" t="s">
        <v>3505</v>
      </c>
      <c r="F724" s="17"/>
      <c r="G724" s="134">
        <v>44251</v>
      </c>
      <c r="H724" s="135">
        <v>44271</v>
      </c>
      <c r="I724" s="141"/>
      <c r="J724" s="25"/>
      <c r="K724" s="145"/>
      <c r="L724" s="28"/>
      <c r="M724" s="395">
        <v>44271</v>
      </c>
      <c r="N724" s="158">
        <f t="shared" si="383"/>
        <v>15</v>
      </c>
      <c r="O724" s="27" t="s">
        <v>0</v>
      </c>
      <c r="P724" s="27"/>
      <c r="Q724" s="27"/>
      <c r="R724" s="27"/>
      <c r="S724" s="27"/>
      <c r="T724" s="28"/>
      <c r="U724" s="29"/>
      <c r="V724" s="32">
        <v>0.25</v>
      </c>
      <c r="W724" s="318">
        <v>0.25</v>
      </c>
      <c r="X724" s="319"/>
      <c r="Y724" s="160">
        <f t="shared" si="369"/>
        <v>0.5</v>
      </c>
      <c r="Z724" s="159">
        <f t="shared" si="384"/>
        <v>7.5</v>
      </c>
      <c r="AA724" s="327"/>
      <c r="AB724" s="400">
        <f t="shared" si="393"/>
        <v>-30</v>
      </c>
      <c r="AC724" s="371"/>
      <c r="AD724" s="226" t="str">
        <f t="shared" si="370"/>
        <v/>
      </c>
      <c r="AE724" s="368">
        <f t="shared" si="385"/>
        <v>-22.5</v>
      </c>
      <c r="AF724" s="339"/>
      <c r="AG724" s="338"/>
      <c r="AH724" s="336"/>
      <c r="AI724" s="161">
        <f t="shared" si="386"/>
        <v>0</v>
      </c>
      <c r="AJ724" s="162">
        <f t="shared" si="371"/>
        <v>7.5</v>
      </c>
      <c r="AK724" s="163">
        <f t="shared" si="387"/>
        <v>7.5</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f t="shared" si="372"/>
        <v>15</v>
      </c>
      <c r="AX724" s="165" t="str">
        <f t="shared" si="373"/>
        <v/>
      </c>
      <c r="AY724" s="193">
        <f t="shared" si="374"/>
        <v>15</v>
      </c>
      <c r="AZ724" s="183" t="str">
        <f t="shared" si="375"/>
        <v/>
      </c>
      <c r="BA724" s="173">
        <f t="shared" si="376"/>
        <v>0.25</v>
      </c>
      <c r="BB724" s="174" t="str">
        <f t="shared" si="377"/>
        <v/>
      </c>
      <c r="BC724" s="186">
        <f t="shared" si="400"/>
        <v>0.25</v>
      </c>
      <c r="BD724" s="174" t="str">
        <f t="shared" si="378"/>
        <v/>
      </c>
      <c r="BE724" s="201">
        <f t="shared" si="379"/>
        <v>0.25</v>
      </c>
      <c r="BF724" s="174" t="str">
        <f t="shared" si="380"/>
        <v/>
      </c>
      <c r="BG724" s="186">
        <f t="shared" si="381"/>
        <v>0.25</v>
      </c>
      <c r="BH724" s="175" t="str">
        <f t="shared" si="382"/>
        <v/>
      </c>
      <c r="BI724" s="632"/>
    </row>
    <row r="725" spans="1:61" ht="37.5" x14ac:dyDescent="0.3">
      <c r="A725" s="221"/>
      <c r="B725" s="222"/>
      <c r="C725" s="213">
        <v>714</v>
      </c>
      <c r="D725" s="643" t="s">
        <v>3779</v>
      </c>
      <c r="E725" s="16" t="s">
        <v>3505</v>
      </c>
      <c r="F725" s="17"/>
      <c r="G725" s="134">
        <v>44251</v>
      </c>
      <c r="H725" s="135">
        <v>44271</v>
      </c>
      <c r="I725" s="141"/>
      <c r="J725" s="25"/>
      <c r="K725" s="145"/>
      <c r="L725" s="28"/>
      <c r="M725" s="395">
        <v>44271</v>
      </c>
      <c r="N725" s="158">
        <f t="shared" si="383"/>
        <v>15</v>
      </c>
      <c r="O725" s="27" t="s">
        <v>0</v>
      </c>
      <c r="P725" s="27"/>
      <c r="Q725" s="27"/>
      <c r="R725" s="27"/>
      <c r="S725" s="27"/>
      <c r="T725" s="28"/>
      <c r="U725" s="29"/>
      <c r="V725" s="32">
        <v>0.25</v>
      </c>
      <c r="W725" s="318">
        <v>0.25</v>
      </c>
      <c r="X725" s="319"/>
      <c r="Y725" s="160">
        <f t="shared" si="369"/>
        <v>0.5</v>
      </c>
      <c r="Z725" s="159">
        <f t="shared" si="384"/>
        <v>7.5</v>
      </c>
      <c r="AA725" s="327"/>
      <c r="AB725" s="400">
        <f t="shared" si="393"/>
        <v>-30</v>
      </c>
      <c r="AC725" s="371"/>
      <c r="AD725" s="226" t="str">
        <f t="shared" si="370"/>
        <v/>
      </c>
      <c r="AE725" s="368">
        <f t="shared" si="385"/>
        <v>-22.5</v>
      </c>
      <c r="AF725" s="339"/>
      <c r="AG725" s="338"/>
      <c r="AH725" s="336"/>
      <c r="AI725" s="161">
        <f t="shared" si="386"/>
        <v>0</v>
      </c>
      <c r="AJ725" s="162">
        <f t="shared" si="371"/>
        <v>7.5</v>
      </c>
      <c r="AK725" s="163">
        <f t="shared" si="387"/>
        <v>7.5</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f t="shared" si="372"/>
        <v>15</v>
      </c>
      <c r="AX725" s="165" t="str">
        <f t="shared" si="373"/>
        <v/>
      </c>
      <c r="AY725" s="193">
        <f t="shared" si="374"/>
        <v>15</v>
      </c>
      <c r="AZ725" s="183" t="str">
        <f t="shared" si="375"/>
        <v/>
      </c>
      <c r="BA725" s="173">
        <f t="shared" si="376"/>
        <v>0.25</v>
      </c>
      <c r="BB725" s="174" t="str">
        <f t="shared" si="377"/>
        <v/>
      </c>
      <c r="BC725" s="186">
        <f t="shared" si="400"/>
        <v>0.25</v>
      </c>
      <c r="BD725" s="174" t="str">
        <f t="shared" si="378"/>
        <v/>
      </c>
      <c r="BE725" s="201">
        <f t="shared" si="379"/>
        <v>0.25</v>
      </c>
      <c r="BF725" s="174" t="str">
        <f t="shared" si="380"/>
        <v/>
      </c>
      <c r="BG725" s="186">
        <f t="shared" si="381"/>
        <v>0.25</v>
      </c>
      <c r="BH725" s="175" t="str">
        <f t="shared" si="382"/>
        <v/>
      </c>
      <c r="BI725" s="632"/>
    </row>
    <row r="726" spans="1:61" ht="37.5" x14ac:dyDescent="0.3">
      <c r="A726" s="221"/>
      <c r="B726" s="222"/>
      <c r="C726" s="214">
        <v>715</v>
      </c>
      <c r="D726" s="643" t="s">
        <v>3780</v>
      </c>
      <c r="E726" s="16" t="s">
        <v>3505</v>
      </c>
      <c r="F726" s="17"/>
      <c r="G726" s="134">
        <v>44251</v>
      </c>
      <c r="H726" s="135">
        <v>44271</v>
      </c>
      <c r="I726" s="141"/>
      <c r="J726" s="25"/>
      <c r="K726" s="145"/>
      <c r="L726" s="28"/>
      <c r="M726" s="395">
        <v>44271</v>
      </c>
      <c r="N726" s="158">
        <f t="shared" si="383"/>
        <v>15</v>
      </c>
      <c r="O726" s="27"/>
      <c r="P726" s="27"/>
      <c r="Q726" s="27"/>
      <c r="R726" s="27" t="s">
        <v>0</v>
      </c>
      <c r="S726" s="27"/>
      <c r="T726" s="28"/>
      <c r="U726" s="29"/>
      <c r="V726" s="32">
        <v>0.25</v>
      </c>
      <c r="W726" s="318"/>
      <c r="X726" s="319"/>
      <c r="Y726" s="160">
        <f t="shared" si="369"/>
        <v>0.25</v>
      </c>
      <c r="Z726" s="159">
        <f t="shared" si="384"/>
        <v>2.5</v>
      </c>
      <c r="AA726" s="327"/>
      <c r="AB726" s="400">
        <f t="shared" si="393"/>
        <v>-30</v>
      </c>
      <c r="AC726" s="371"/>
      <c r="AD726" s="226" t="str">
        <f t="shared" si="370"/>
        <v/>
      </c>
      <c r="AE726" s="368">
        <f t="shared" si="385"/>
        <v>-27.5</v>
      </c>
      <c r="AF726" s="339"/>
      <c r="AG726" s="338"/>
      <c r="AH726" s="336"/>
      <c r="AI726" s="161">
        <f t="shared" si="386"/>
        <v>0</v>
      </c>
      <c r="AJ726" s="162">
        <f t="shared" si="371"/>
        <v>2.5</v>
      </c>
      <c r="AK726" s="163">
        <f t="shared" si="387"/>
        <v>2.5</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f t="shared" si="372"/>
        <v>15</v>
      </c>
      <c r="AX726" s="165" t="str">
        <f t="shared" si="373"/>
        <v/>
      </c>
      <c r="AY726" s="193">
        <f t="shared" si="374"/>
        <v>15</v>
      </c>
      <c r="AZ726" s="183" t="str">
        <f t="shared" si="375"/>
        <v/>
      </c>
      <c r="BA726" s="173">
        <f t="shared" si="376"/>
        <v>0.25</v>
      </c>
      <c r="BB726" s="174" t="str">
        <f t="shared" si="377"/>
        <v/>
      </c>
      <c r="BC726" s="186">
        <f t="shared" si="400"/>
        <v>0.25</v>
      </c>
      <c r="BD726" s="174" t="str">
        <f t="shared" si="378"/>
        <v/>
      </c>
      <c r="BE726" s="201" t="str">
        <f t="shared" si="379"/>
        <v/>
      </c>
      <c r="BF726" s="174" t="str">
        <f t="shared" si="380"/>
        <v/>
      </c>
      <c r="BG726" s="186" t="str">
        <f t="shared" si="381"/>
        <v/>
      </c>
      <c r="BH726" s="175" t="str">
        <f t="shared" si="382"/>
        <v/>
      </c>
      <c r="BI726" s="632"/>
    </row>
    <row r="727" spans="1:61" ht="37.5" x14ac:dyDescent="0.3">
      <c r="A727" s="221"/>
      <c r="B727" s="222"/>
      <c r="C727" s="213">
        <v>716</v>
      </c>
      <c r="D727" s="661" t="s">
        <v>3781</v>
      </c>
      <c r="E727" s="18" t="s">
        <v>3541</v>
      </c>
      <c r="F727" s="17"/>
      <c r="G727" s="134">
        <v>44251</v>
      </c>
      <c r="H727" s="135">
        <v>44271</v>
      </c>
      <c r="I727" s="141"/>
      <c r="J727" s="25"/>
      <c r="K727" s="145"/>
      <c r="L727" s="28"/>
      <c r="M727" s="395">
        <v>44271</v>
      </c>
      <c r="N727" s="158">
        <f t="shared" si="383"/>
        <v>15</v>
      </c>
      <c r="O727" s="27"/>
      <c r="P727" s="27"/>
      <c r="Q727" s="27"/>
      <c r="R727" s="27" t="s">
        <v>0</v>
      </c>
      <c r="S727" s="27"/>
      <c r="T727" s="28"/>
      <c r="U727" s="29"/>
      <c r="V727" s="32">
        <v>0.25</v>
      </c>
      <c r="W727" s="318"/>
      <c r="X727" s="319"/>
      <c r="Y727" s="160">
        <f t="shared" si="369"/>
        <v>0.25</v>
      </c>
      <c r="Z727" s="159">
        <f t="shared" si="384"/>
        <v>2.5</v>
      </c>
      <c r="AA727" s="327"/>
      <c r="AB727" s="400">
        <f t="shared" si="393"/>
        <v>-30</v>
      </c>
      <c r="AC727" s="371"/>
      <c r="AD727" s="226" t="str">
        <f t="shared" si="370"/>
        <v/>
      </c>
      <c r="AE727" s="368">
        <f t="shared" si="385"/>
        <v>-27.5</v>
      </c>
      <c r="AF727" s="339"/>
      <c r="AG727" s="338"/>
      <c r="AH727" s="336"/>
      <c r="AI727" s="161">
        <f t="shared" si="386"/>
        <v>0</v>
      </c>
      <c r="AJ727" s="162">
        <f t="shared" si="371"/>
        <v>2.5</v>
      </c>
      <c r="AK727" s="163">
        <f t="shared" si="387"/>
        <v>2.5</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f t="shared" si="372"/>
        <v>15</v>
      </c>
      <c r="AX727" s="165" t="str">
        <f t="shared" si="373"/>
        <v/>
      </c>
      <c r="AY727" s="193">
        <f t="shared" si="374"/>
        <v>15</v>
      </c>
      <c r="AZ727" s="183" t="str">
        <f t="shared" si="375"/>
        <v/>
      </c>
      <c r="BA727" s="173">
        <f t="shared" si="376"/>
        <v>0.25</v>
      </c>
      <c r="BB727" s="174" t="str">
        <f t="shared" si="377"/>
        <v/>
      </c>
      <c r="BC727" s="186">
        <f t="shared" si="400"/>
        <v>0.25</v>
      </c>
      <c r="BD727" s="174" t="str">
        <f t="shared" si="378"/>
        <v/>
      </c>
      <c r="BE727" s="201" t="str">
        <f t="shared" si="379"/>
        <v/>
      </c>
      <c r="BF727" s="174" t="str">
        <f t="shared" si="380"/>
        <v/>
      </c>
      <c r="BG727" s="186" t="str">
        <f t="shared" si="381"/>
        <v/>
      </c>
      <c r="BH727" s="175" t="str">
        <f t="shared" si="382"/>
        <v/>
      </c>
      <c r="BI727" s="632"/>
    </row>
    <row r="728" spans="1:61" ht="37.5" x14ac:dyDescent="0.3">
      <c r="A728" s="221"/>
      <c r="B728" s="222"/>
      <c r="C728" s="214">
        <v>717</v>
      </c>
      <c r="D728" s="647" t="s">
        <v>3778</v>
      </c>
      <c r="E728" s="16" t="s">
        <v>3541</v>
      </c>
      <c r="F728" s="17"/>
      <c r="G728" s="134">
        <v>44251</v>
      </c>
      <c r="H728" s="135">
        <v>44271</v>
      </c>
      <c r="I728" s="141"/>
      <c r="J728" s="25"/>
      <c r="K728" s="145"/>
      <c r="L728" s="28"/>
      <c r="M728" s="395">
        <v>44271</v>
      </c>
      <c r="N728" s="158">
        <f t="shared" si="383"/>
        <v>15</v>
      </c>
      <c r="O728" s="27"/>
      <c r="P728" s="27"/>
      <c r="Q728" s="27"/>
      <c r="R728" s="27" t="s">
        <v>0</v>
      </c>
      <c r="S728" s="27"/>
      <c r="T728" s="28"/>
      <c r="U728" s="29"/>
      <c r="V728" s="32">
        <v>0.25</v>
      </c>
      <c r="W728" s="318"/>
      <c r="X728" s="319"/>
      <c r="Y728" s="160">
        <f t="shared" si="369"/>
        <v>0.25</v>
      </c>
      <c r="Z728" s="159">
        <f t="shared" si="384"/>
        <v>2.5</v>
      </c>
      <c r="AA728" s="327"/>
      <c r="AB728" s="400">
        <f t="shared" si="393"/>
        <v>-30</v>
      </c>
      <c r="AC728" s="371"/>
      <c r="AD728" s="226" t="str">
        <f t="shared" si="370"/>
        <v/>
      </c>
      <c r="AE728" s="368">
        <f t="shared" si="385"/>
        <v>-27.5</v>
      </c>
      <c r="AF728" s="339"/>
      <c r="AG728" s="338"/>
      <c r="AH728" s="336"/>
      <c r="AI728" s="161">
        <f t="shared" si="386"/>
        <v>0</v>
      </c>
      <c r="AJ728" s="162">
        <f t="shared" si="371"/>
        <v>2.5</v>
      </c>
      <c r="AK728" s="163">
        <f t="shared" si="387"/>
        <v>2.5</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f t="shared" si="372"/>
        <v>15</v>
      </c>
      <c r="AX728" s="165" t="str">
        <f t="shared" si="373"/>
        <v/>
      </c>
      <c r="AY728" s="193">
        <f t="shared" si="374"/>
        <v>15</v>
      </c>
      <c r="AZ728" s="183" t="str">
        <f t="shared" si="375"/>
        <v/>
      </c>
      <c r="BA728" s="173">
        <f t="shared" si="376"/>
        <v>0.25</v>
      </c>
      <c r="BB728" s="174" t="str">
        <f t="shared" si="377"/>
        <v/>
      </c>
      <c r="BC728" s="186">
        <f t="shared" si="400"/>
        <v>0.25</v>
      </c>
      <c r="BD728" s="174" t="str">
        <f t="shared" si="378"/>
        <v/>
      </c>
      <c r="BE728" s="201" t="str">
        <f t="shared" si="379"/>
        <v/>
      </c>
      <c r="BF728" s="174" t="str">
        <f t="shared" si="380"/>
        <v/>
      </c>
      <c r="BG728" s="186" t="str">
        <f t="shared" si="381"/>
        <v/>
      </c>
      <c r="BH728" s="175" t="str">
        <f t="shared" si="382"/>
        <v/>
      </c>
      <c r="BI728" s="632"/>
    </row>
    <row r="729" spans="1:61" ht="37.5" x14ac:dyDescent="0.3">
      <c r="A729" s="221"/>
      <c r="B729" s="222"/>
      <c r="C729" s="214">
        <v>718</v>
      </c>
      <c r="D729" s="647" t="s">
        <v>3779</v>
      </c>
      <c r="E729" s="16" t="s">
        <v>3541</v>
      </c>
      <c r="F729" s="17"/>
      <c r="G729" s="134">
        <v>44251</v>
      </c>
      <c r="H729" s="135">
        <v>44271</v>
      </c>
      <c r="I729" s="141"/>
      <c r="J729" s="25"/>
      <c r="K729" s="145"/>
      <c r="L729" s="28"/>
      <c r="M729" s="395">
        <v>44271</v>
      </c>
      <c r="N729" s="158">
        <f t="shared" si="383"/>
        <v>15</v>
      </c>
      <c r="O729" s="27"/>
      <c r="P729" s="27"/>
      <c r="Q729" s="27" t="s">
        <v>0</v>
      </c>
      <c r="R729" s="27"/>
      <c r="S729" s="27"/>
      <c r="T729" s="28"/>
      <c r="U729" s="29"/>
      <c r="V729" s="32">
        <v>0.25</v>
      </c>
      <c r="W729" s="318">
        <v>0.25</v>
      </c>
      <c r="X729" s="319"/>
      <c r="Y729" s="160">
        <f t="shared" si="369"/>
        <v>0.5</v>
      </c>
      <c r="Z729" s="159">
        <f t="shared" si="384"/>
        <v>7.5</v>
      </c>
      <c r="AA729" s="327"/>
      <c r="AB729" s="400">
        <f t="shared" si="393"/>
        <v>-30</v>
      </c>
      <c r="AC729" s="371"/>
      <c r="AD729" s="226" t="str">
        <f t="shared" si="370"/>
        <v/>
      </c>
      <c r="AE729" s="368">
        <f t="shared" si="385"/>
        <v>-22.5</v>
      </c>
      <c r="AF729" s="339"/>
      <c r="AG729" s="338"/>
      <c r="AH729" s="336"/>
      <c r="AI729" s="161">
        <f t="shared" si="386"/>
        <v>0</v>
      </c>
      <c r="AJ729" s="162">
        <f t="shared" si="371"/>
        <v>7.5</v>
      </c>
      <c r="AK729" s="163">
        <f t="shared" si="387"/>
        <v>7.5</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f t="shared" si="372"/>
        <v>15</v>
      </c>
      <c r="AX729" s="165" t="str">
        <f t="shared" si="373"/>
        <v/>
      </c>
      <c r="AY729" s="193">
        <f t="shared" si="374"/>
        <v>15</v>
      </c>
      <c r="AZ729" s="183" t="str">
        <f t="shared" si="375"/>
        <v/>
      </c>
      <c r="BA729" s="173">
        <f t="shared" si="376"/>
        <v>0.25</v>
      </c>
      <c r="BB729" s="174" t="str">
        <f t="shared" si="377"/>
        <v/>
      </c>
      <c r="BC729" s="186">
        <f t="shared" si="400"/>
        <v>0.25</v>
      </c>
      <c r="BD729" s="174" t="str">
        <f t="shared" si="378"/>
        <v/>
      </c>
      <c r="BE729" s="201">
        <f t="shared" si="379"/>
        <v>0.25</v>
      </c>
      <c r="BF729" s="174" t="str">
        <f t="shared" si="380"/>
        <v/>
      </c>
      <c r="BG729" s="186">
        <f t="shared" si="381"/>
        <v>0.25</v>
      </c>
      <c r="BH729" s="175" t="str">
        <f t="shared" si="382"/>
        <v/>
      </c>
      <c r="BI729" s="632"/>
    </row>
    <row r="730" spans="1:61" ht="37.5" x14ac:dyDescent="0.3">
      <c r="A730" s="221"/>
      <c r="B730" s="222"/>
      <c r="C730" s="213">
        <v>719</v>
      </c>
      <c r="D730" s="647" t="s">
        <v>3780</v>
      </c>
      <c r="E730" s="16" t="s">
        <v>3541</v>
      </c>
      <c r="F730" s="17"/>
      <c r="G730" s="134">
        <v>44251</v>
      </c>
      <c r="H730" s="135">
        <v>44271</v>
      </c>
      <c r="I730" s="141"/>
      <c r="J730" s="25"/>
      <c r="K730" s="145"/>
      <c r="L730" s="28"/>
      <c r="M730" s="395">
        <v>44271</v>
      </c>
      <c r="N730" s="158">
        <f t="shared" si="383"/>
        <v>15</v>
      </c>
      <c r="O730" s="27"/>
      <c r="P730" s="27"/>
      <c r="Q730" s="27"/>
      <c r="R730" s="27" t="s">
        <v>0</v>
      </c>
      <c r="S730" s="27"/>
      <c r="T730" s="28"/>
      <c r="U730" s="29"/>
      <c r="V730" s="32">
        <v>0.25</v>
      </c>
      <c r="W730" s="318"/>
      <c r="X730" s="319"/>
      <c r="Y730" s="160">
        <f t="shared" si="369"/>
        <v>0.25</v>
      </c>
      <c r="Z730" s="159">
        <f t="shared" si="384"/>
        <v>2.5</v>
      </c>
      <c r="AA730" s="327"/>
      <c r="AB730" s="400">
        <f t="shared" si="393"/>
        <v>-30</v>
      </c>
      <c r="AC730" s="371"/>
      <c r="AD730" s="226" t="str">
        <f t="shared" si="370"/>
        <v/>
      </c>
      <c r="AE730" s="368">
        <f t="shared" si="385"/>
        <v>-27.5</v>
      </c>
      <c r="AF730" s="339"/>
      <c r="AG730" s="338"/>
      <c r="AH730" s="336"/>
      <c r="AI730" s="161">
        <f t="shared" si="386"/>
        <v>0</v>
      </c>
      <c r="AJ730" s="162">
        <f t="shared" si="371"/>
        <v>2.5</v>
      </c>
      <c r="AK730" s="163">
        <f t="shared" si="387"/>
        <v>2.5</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f t="shared" si="372"/>
        <v>15</v>
      </c>
      <c r="AX730" s="165" t="str">
        <f t="shared" si="373"/>
        <v/>
      </c>
      <c r="AY730" s="193">
        <f t="shared" si="374"/>
        <v>15</v>
      </c>
      <c r="AZ730" s="183" t="str">
        <f t="shared" si="375"/>
        <v/>
      </c>
      <c r="BA730" s="173">
        <f t="shared" si="376"/>
        <v>0.25</v>
      </c>
      <c r="BB730" s="174" t="str">
        <f t="shared" si="377"/>
        <v/>
      </c>
      <c r="BC730" s="186">
        <f t="shared" si="400"/>
        <v>0.25</v>
      </c>
      <c r="BD730" s="174" t="str">
        <f t="shared" si="378"/>
        <v/>
      </c>
      <c r="BE730" s="201" t="str">
        <f t="shared" si="379"/>
        <v/>
      </c>
      <c r="BF730" s="174" t="str">
        <f t="shared" si="380"/>
        <v/>
      </c>
      <c r="BG730" s="186" t="str">
        <f t="shared" si="381"/>
        <v/>
      </c>
      <c r="BH730" s="175" t="str">
        <f t="shared" si="382"/>
        <v/>
      </c>
      <c r="BI730" s="632"/>
    </row>
    <row r="731" spans="1:61" ht="37.5" x14ac:dyDescent="0.3">
      <c r="A731" s="221"/>
      <c r="B731" s="222"/>
      <c r="C731" s="214">
        <v>720</v>
      </c>
      <c r="D731" s="655" t="s">
        <v>3782</v>
      </c>
      <c r="E731" s="18" t="s">
        <v>46</v>
      </c>
      <c r="F731" s="17"/>
      <c r="G731" s="134">
        <v>44251</v>
      </c>
      <c r="H731" s="135">
        <v>44253</v>
      </c>
      <c r="I731" s="141" t="s">
        <v>0</v>
      </c>
      <c r="J731" s="25"/>
      <c r="K731" s="145"/>
      <c r="L731" s="28"/>
      <c r="M731" s="395">
        <v>44253</v>
      </c>
      <c r="N731" s="158">
        <f t="shared" si="383"/>
        <v>3</v>
      </c>
      <c r="O731" s="27"/>
      <c r="P731" s="27"/>
      <c r="Q731" s="27"/>
      <c r="R731" s="27" t="s">
        <v>0</v>
      </c>
      <c r="S731" s="27"/>
      <c r="T731" s="28"/>
      <c r="U731" s="29"/>
      <c r="V731" s="32">
        <v>0.25</v>
      </c>
      <c r="W731" s="318"/>
      <c r="X731" s="319"/>
      <c r="Y731" s="160">
        <f t="shared" si="369"/>
        <v>0.25</v>
      </c>
      <c r="Z731" s="159">
        <f t="shared" si="384"/>
        <v>2.5</v>
      </c>
      <c r="AA731" s="327"/>
      <c r="AB731" s="400">
        <f t="shared" si="393"/>
        <v>-30</v>
      </c>
      <c r="AC731" s="371"/>
      <c r="AD731" s="226" t="str">
        <f t="shared" si="370"/>
        <v/>
      </c>
      <c r="AE731" s="368">
        <f t="shared" si="385"/>
        <v>-27.5</v>
      </c>
      <c r="AF731" s="339"/>
      <c r="AG731" s="338"/>
      <c r="AH731" s="336"/>
      <c r="AI731" s="161">
        <f t="shared" si="386"/>
        <v>0</v>
      </c>
      <c r="AJ731" s="162">
        <f t="shared" si="371"/>
        <v>2.5</v>
      </c>
      <c r="AK731" s="163">
        <f t="shared" si="387"/>
        <v>2.5</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f t="shared" si="372"/>
        <v>3</v>
      </c>
      <c r="AX731" s="165" t="str">
        <f t="shared" si="373"/>
        <v/>
      </c>
      <c r="AY731" s="193">
        <f t="shared" si="374"/>
        <v>3</v>
      </c>
      <c r="AZ731" s="183" t="str">
        <f t="shared" si="375"/>
        <v/>
      </c>
      <c r="BA731" s="173">
        <f t="shared" si="376"/>
        <v>0.25</v>
      </c>
      <c r="BB731" s="174" t="str">
        <f t="shared" si="377"/>
        <v/>
      </c>
      <c r="BC731" s="186">
        <f t="shared" si="400"/>
        <v>0.25</v>
      </c>
      <c r="BD731" s="174" t="str">
        <f t="shared" si="378"/>
        <v/>
      </c>
      <c r="BE731" s="201" t="str">
        <f t="shared" si="379"/>
        <v/>
      </c>
      <c r="BF731" s="174" t="str">
        <f t="shared" si="380"/>
        <v/>
      </c>
      <c r="BG731" s="186" t="str">
        <f t="shared" si="381"/>
        <v/>
      </c>
      <c r="BH731" s="175" t="str">
        <f t="shared" si="382"/>
        <v/>
      </c>
      <c r="BI731" s="632"/>
    </row>
    <row r="732" spans="1:61" ht="37.5" x14ac:dyDescent="0.3">
      <c r="A732" s="221"/>
      <c r="B732" s="222"/>
      <c r="C732" s="213">
        <v>721</v>
      </c>
      <c r="D732" s="660" t="s">
        <v>3782</v>
      </c>
      <c r="E732" s="16" t="s">
        <v>3505</v>
      </c>
      <c r="F732" s="17"/>
      <c r="G732" s="134">
        <v>44251</v>
      </c>
      <c r="H732" s="135">
        <v>44253</v>
      </c>
      <c r="I732" s="141" t="s">
        <v>0</v>
      </c>
      <c r="J732" s="25"/>
      <c r="K732" s="145"/>
      <c r="L732" s="28"/>
      <c r="M732" s="395">
        <v>44253</v>
      </c>
      <c r="N732" s="158">
        <f t="shared" si="383"/>
        <v>3</v>
      </c>
      <c r="O732" s="27"/>
      <c r="P732" s="27"/>
      <c r="Q732" s="27"/>
      <c r="R732" s="27" t="s">
        <v>0</v>
      </c>
      <c r="S732" s="27"/>
      <c r="T732" s="28"/>
      <c r="U732" s="29"/>
      <c r="V732" s="32">
        <v>0.25</v>
      </c>
      <c r="W732" s="318"/>
      <c r="X732" s="319"/>
      <c r="Y732" s="160">
        <f t="shared" si="369"/>
        <v>0.25</v>
      </c>
      <c r="Z732" s="159">
        <f t="shared" si="384"/>
        <v>2.5</v>
      </c>
      <c r="AA732" s="327"/>
      <c r="AB732" s="400">
        <f t="shared" si="393"/>
        <v>-30</v>
      </c>
      <c r="AC732" s="371"/>
      <c r="AD732" s="226" t="str">
        <f t="shared" si="370"/>
        <v/>
      </c>
      <c r="AE732" s="368">
        <f t="shared" si="385"/>
        <v>-27.5</v>
      </c>
      <c r="AF732" s="339"/>
      <c r="AG732" s="338"/>
      <c r="AH732" s="336"/>
      <c r="AI732" s="161">
        <f t="shared" si="386"/>
        <v>0</v>
      </c>
      <c r="AJ732" s="162">
        <f t="shared" si="371"/>
        <v>2.5</v>
      </c>
      <c r="AK732" s="163">
        <f t="shared" si="387"/>
        <v>2.5</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f t="shared" si="372"/>
        <v>3</v>
      </c>
      <c r="AX732" s="165" t="str">
        <f t="shared" si="373"/>
        <v/>
      </c>
      <c r="AY732" s="193">
        <f t="shared" si="374"/>
        <v>3</v>
      </c>
      <c r="AZ732" s="183" t="str">
        <f t="shared" si="375"/>
        <v/>
      </c>
      <c r="BA732" s="173">
        <f t="shared" si="376"/>
        <v>0.25</v>
      </c>
      <c r="BB732" s="174" t="str">
        <f t="shared" si="377"/>
        <v/>
      </c>
      <c r="BC732" s="186">
        <f t="shared" si="400"/>
        <v>0.25</v>
      </c>
      <c r="BD732" s="174" t="str">
        <f t="shared" si="378"/>
        <v/>
      </c>
      <c r="BE732" s="201" t="str">
        <f t="shared" si="379"/>
        <v/>
      </c>
      <c r="BF732" s="174" t="str">
        <f t="shared" si="380"/>
        <v/>
      </c>
      <c r="BG732" s="186" t="str">
        <f t="shared" si="381"/>
        <v/>
      </c>
      <c r="BH732" s="175" t="str">
        <f t="shared" si="382"/>
        <v/>
      </c>
      <c r="BI732" s="632"/>
    </row>
    <row r="733" spans="1:61" ht="37.5" x14ac:dyDescent="0.3">
      <c r="A733" s="221"/>
      <c r="B733" s="222"/>
      <c r="C733" s="214">
        <v>722</v>
      </c>
      <c r="D733" s="661" t="s">
        <v>3782</v>
      </c>
      <c r="E733" s="16" t="s">
        <v>3541</v>
      </c>
      <c r="F733" s="17"/>
      <c r="G733" s="134">
        <v>44251</v>
      </c>
      <c r="H733" s="135">
        <v>44253</v>
      </c>
      <c r="I733" s="141" t="s">
        <v>0</v>
      </c>
      <c r="J733" s="25"/>
      <c r="K733" s="145"/>
      <c r="L733" s="28"/>
      <c r="M733" s="395">
        <v>44253</v>
      </c>
      <c r="N733" s="158">
        <f t="shared" si="383"/>
        <v>3</v>
      </c>
      <c r="O733" s="27"/>
      <c r="P733" s="27"/>
      <c r="Q733" s="27"/>
      <c r="R733" s="27" t="s">
        <v>0</v>
      </c>
      <c r="S733" s="27"/>
      <c r="T733" s="28"/>
      <c r="U733" s="29"/>
      <c r="V733" s="32">
        <v>0.25</v>
      </c>
      <c r="W733" s="318"/>
      <c r="X733" s="319"/>
      <c r="Y733" s="160">
        <f t="shared" si="369"/>
        <v>0.25</v>
      </c>
      <c r="Z733" s="159">
        <f t="shared" si="384"/>
        <v>2.5</v>
      </c>
      <c r="AA733" s="327"/>
      <c r="AB733" s="400">
        <f t="shared" si="393"/>
        <v>-30</v>
      </c>
      <c r="AC733" s="371"/>
      <c r="AD733" s="226" t="str">
        <f t="shared" si="370"/>
        <v/>
      </c>
      <c r="AE733" s="368">
        <f t="shared" si="385"/>
        <v>-27.5</v>
      </c>
      <c r="AF733" s="339"/>
      <c r="AG733" s="338"/>
      <c r="AH733" s="336"/>
      <c r="AI733" s="161">
        <f t="shared" si="386"/>
        <v>0</v>
      </c>
      <c r="AJ733" s="162">
        <f t="shared" si="371"/>
        <v>2.5</v>
      </c>
      <c r="AK733" s="163">
        <f t="shared" si="387"/>
        <v>2.5</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f t="shared" si="372"/>
        <v>3</v>
      </c>
      <c r="AX733" s="165" t="str">
        <f t="shared" si="373"/>
        <v/>
      </c>
      <c r="AY733" s="193">
        <f t="shared" si="374"/>
        <v>3</v>
      </c>
      <c r="AZ733" s="183" t="str">
        <f t="shared" si="375"/>
        <v/>
      </c>
      <c r="BA733" s="173">
        <f t="shared" si="376"/>
        <v>0.25</v>
      </c>
      <c r="BB733" s="174" t="str">
        <f t="shared" si="377"/>
        <v/>
      </c>
      <c r="BC733" s="186">
        <f t="shared" si="400"/>
        <v>0.25</v>
      </c>
      <c r="BD733" s="174" t="str">
        <f t="shared" si="378"/>
        <v/>
      </c>
      <c r="BE733" s="201" t="str">
        <f t="shared" si="379"/>
        <v/>
      </c>
      <c r="BF733" s="174" t="str">
        <f t="shared" si="380"/>
        <v/>
      </c>
      <c r="BG733" s="186" t="str">
        <f t="shared" si="381"/>
        <v/>
      </c>
      <c r="BH733" s="175" t="str">
        <f t="shared" si="382"/>
        <v/>
      </c>
      <c r="BI733" s="632"/>
    </row>
    <row r="734" spans="1:61" ht="37.5" x14ac:dyDescent="0.3">
      <c r="A734" s="221"/>
      <c r="B734" s="222"/>
      <c r="C734" s="214">
        <v>723</v>
      </c>
      <c r="D734" s="640" t="s">
        <v>3783</v>
      </c>
      <c r="E734" s="16" t="s">
        <v>46</v>
      </c>
      <c r="F734" s="17"/>
      <c r="G734" s="134">
        <v>44284</v>
      </c>
      <c r="H734" s="135">
        <v>44299</v>
      </c>
      <c r="I734" s="141"/>
      <c r="J734" s="25"/>
      <c r="K734" s="145"/>
      <c r="L734" s="28"/>
      <c r="M734" s="395">
        <v>44299</v>
      </c>
      <c r="N734" s="158">
        <f t="shared" si="383"/>
        <v>12</v>
      </c>
      <c r="O734" s="27" t="s">
        <v>0</v>
      </c>
      <c r="P734" s="27"/>
      <c r="Q734" s="27"/>
      <c r="R734" s="27"/>
      <c r="S734" s="27"/>
      <c r="T734" s="28"/>
      <c r="U734" s="29"/>
      <c r="V734" s="32">
        <v>0.25</v>
      </c>
      <c r="W734" s="318">
        <v>0.25</v>
      </c>
      <c r="X734" s="319"/>
      <c r="Y734" s="160">
        <f t="shared" si="369"/>
        <v>0.5</v>
      </c>
      <c r="Z734" s="159">
        <f t="shared" si="384"/>
        <v>7.5</v>
      </c>
      <c r="AA734" s="327"/>
      <c r="AB734" s="400">
        <f t="shared" si="393"/>
        <v>-30</v>
      </c>
      <c r="AC734" s="371"/>
      <c r="AD734" s="226" t="str">
        <f t="shared" si="370"/>
        <v/>
      </c>
      <c r="AE734" s="368">
        <f t="shared" si="385"/>
        <v>-22.5</v>
      </c>
      <c r="AF734" s="339"/>
      <c r="AG734" s="338"/>
      <c r="AH734" s="336"/>
      <c r="AI734" s="161">
        <f t="shared" si="386"/>
        <v>0</v>
      </c>
      <c r="AJ734" s="162">
        <f t="shared" si="371"/>
        <v>7.5</v>
      </c>
      <c r="AK734" s="163">
        <f t="shared" si="387"/>
        <v>7.5</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f t="shared" si="372"/>
        <v>12</v>
      </c>
      <c r="AX734" s="165" t="str">
        <f t="shared" si="373"/>
        <v/>
      </c>
      <c r="AY734" s="193">
        <f t="shared" si="374"/>
        <v>12</v>
      </c>
      <c r="AZ734" s="183" t="str">
        <f t="shared" si="375"/>
        <v/>
      </c>
      <c r="BA734" s="173">
        <f t="shared" si="376"/>
        <v>0.25</v>
      </c>
      <c r="BB734" s="174" t="str">
        <f t="shared" si="377"/>
        <v/>
      </c>
      <c r="BC734" s="186">
        <f t="shared" si="400"/>
        <v>0.25</v>
      </c>
      <c r="BD734" s="174" t="str">
        <f t="shared" si="378"/>
        <v/>
      </c>
      <c r="BE734" s="201">
        <f t="shared" si="379"/>
        <v>0.25</v>
      </c>
      <c r="BF734" s="174" t="str">
        <f t="shared" si="380"/>
        <v/>
      </c>
      <c r="BG734" s="186">
        <f t="shared" si="381"/>
        <v>0.25</v>
      </c>
      <c r="BH734" s="175" t="str">
        <f t="shared" si="382"/>
        <v/>
      </c>
      <c r="BI734" s="632"/>
    </row>
    <row r="735" spans="1:61" ht="37.5" x14ac:dyDescent="0.3">
      <c r="A735" s="221"/>
      <c r="B735" s="222"/>
      <c r="C735" s="213">
        <v>724</v>
      </c>
      <c r="D735" s="655" t="s">
        <v>3784</v>
      </c>
      <c r="E735" s="18" t="s">
        <v>3508</v>
      </c>
      <c r="F735" s="17"/>
      <c r="G735" s="134">
        <v>44284</v>
      </c>
      <c r="H735" s="135">
        <v>44298</v>
      </c>
      <c r="I735" s="141" t="s">
        <v>0</v>
      </c>
      <c r="J735" s="25"/>
      <c r="K735" s="145"/>
      <c r="L735" s="28"/>
      <c r="M735" s="395">
        <v>44298</v>
      </c>
      <c r="N735" s="158">
        <f t="shared" si="383"/>
        <v>11</v>
      </c>
      <c r="O735" s="27"/>
      <c r="P735" s="27"/>
      <c r="Q735" s="27"/>
      <c r="R735" s="27" t="s">
        <v>0</v>
      </c>
      <c r="S735" s="27"/>
      <c r="T735" s="28"/>
      <c r="U735" s="29"/>
      <c r="V735" s="32">
        <v>0.25</v>
      </c>
      <c r="W735" s="318"/>
      <c r="X735" s="319"/>
      <c r="Y735" s="160">
        <f t="shared" si="369"/>
        <v>0.25</v>
      </c>
      <c r="Z735" s="159">
        <f t="shared" si="384"/>
        <v>2.5</v>
      </c>
      <c r="AA735" s="327"/>
      <c r="AB735" s="400">
        <f t="shared" si="393"/>
        <v>-30</v>
      </c>
      <c r="AC735" s="371"/>
      <c r="AD735" s="226" t="str">
        <f t="shared" si="370"/>
        <v/>
      </c>
      <c r="AE735" s="368">
        <f t="shared" si="385"/>
        <v>-27.5</v>
      </c>
      <c r="AF735" s="339"/>
      <c r="AG735" s="338"/>
      <c r="AH735" s="336"/>
      <c r="AI735" s="161">
        <f t="shared" si="386"/>
        <v>0</v>
      </c>
      <c r="AJ735" s="162">
        <f t="shared" si="371"/>
        <v>2.5</v>
      </c>
      <c r="AK735" s="163">
        <f t="shared" si="387"/>
        <v>2.5</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f t="shared" si="372"/>
        <v>11</v>
      </c>
      <c r="AX735" s="165" t="str">
        <f t="shared" si="373"/>
        <v/>
      </c>
      <c r="AY735" s="193">
        <f t="shared" si="374"/>
        <v>11</v>
      </c>
      <c r="AZ735" s="183" t="str">
        <f t="shared" si="375"/>
        <v/>
      </c>
      <c r="BA735" s="173">
        <f t="shared" si="376"/>
        <v>0.25</v>
      </c>
      <c r="BB735" s="174" t="str">
        <f t="shared" si="377"/>
        <v/>
      </c>
      <c r="BC735" s="186">
        <f t="shared" si="400"/>
        <v>0.25</v>
      </c>
      <c r="BD735" s="174" t="str">
        <f t="shared" si="378"/>
        <v/>
      </c>
      <c r="BE735" s="201" t="str">
        <f t="shared" si="379"/>
        <v/>
      </c>
      <c r="BF735" s="174" t="str">
        <f t="shared" si="380"/>
        <v/>
      </c>
      <c r="BG735" s="186" t="str">
        <f t="shared" si="381"/>
        <v/>
      </c>
      <c r="BH735" s="175" t="str">
        <f t="shared" si="382"/>
        <v/>
      </c>
      <c r="BI735" s="632"/>
    </row>
    <row r="736" spans="1:61" ht="37.5" x14ac:dyDescent="0.3">
      <c r="A736" s="221"/>
      <c r="B736" s="222"/>
      <c r="C736" s="214">
        <v>725</v>
      </c>
      <c r="D736" s="643" t="s">
        <v>3785</v>
      </c>
      <c r="E736" s="16" t="s">
        <v>3505</v>
      </c>
      <c r="F736" s="17"/>
      <c r="G736" s="134">
        <v>44284</v>
      </c>
      <c r="H736" s="135">
        <v>44298</v>
      </c>
      <c r="I736" s="141" t="s">
        <v>0</v>
      </c>
      <c r="J736" s="25"/>
      <c r="K736" s="145"/>
      <c r="L736" s="28"/>
      <c r="M736" s="395">
        <v>44298</v>
      </c>
      <c r="N736" s="158">
        <f t="shared" si="383"/>
        <v>11</v>
      </c>
      <c r="O736" s="27"/>
      <c r="P736" s="27"/>
      <c r="Q736" s="27"/>
      <c r="R736" s="27" t="s">
        <v>0</v>
      </c>
      <c r="S736" s="27"/>
      <c r="T736" s="28"/>
      <c r="U736" s="29"/>
      <c r="V736" s="32">
        <v>0.25</v>
      </c>
      <c r="W736" s="318"/>
      <c r="X736" s="319"/>
      <c r="Y736" s="160">
        <f t="shared" si="369"/>
        <v>0.25</v>
      </c>
      <c r="Z736" s="159">
        <f t="shared" si="384"/>
        <v>2.5</v>
      </c>
      <c r="AA736" s="327"/>
      <c r="AB736" s="400">
        <f t="shared" si="393"/>
        <v>-30</v>
      </c>
      <c r="AC736" s="371"/>
      <c r="AD736" s="226" t="str">
        <f t="shared" si="370"/>
        <v/>
      </c>
      <c r="AE736" s="368">
        <f t="shared" si="385"/>
        <v>-27.5</v>
      </c>
      <c r="AF736" s="339"/>
      <c r="AG736" s="338"/>
      <c r="AH736" s="336"/>
      <c r="AI736" s="161">
        <f t="shared" si="386"/>
        <v>0</v>
      </c>
      <c r="AJ736" s="162">
        <f t="shared" si="371"/>
        <v>2.5</v>
      </c>
      <c r="AK736" s="163">
        <f t="shared" si="387"/>
        <v>2.5</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f t="shared" si="372"/>
        <v>11</v>
      </c>
      <c r="AX736" s="165" t="str">
        <f t="shared" si="373"/>
        <v/>
      </c>
      <c r="AY736" s="193">
        <f t="shared" si="374"/>
        <v>11</v>
      </c>
      <c r="AZ736" s="183" t="str">
        <f t="shared" si="375"/>
        <v/>
      </c>
      <c r="BA736" s="173">
        <f t="shared" si="376"/>
        <v>0.25</v>
      </c>
      <c r="BB736" s="174" t="str">
        <f t="shared" si="377"/>
        <v/>
      </c>
      <c r="BC736" s="186">
        <f t="shared" si="400"/>
        <v>0.25</v>
      </c>
      <c r="BD736" s="174" t="str">
        <f t="shared" si="378"/>
        <v/>
      </c>
      <c r="BE736" s="201" t="str">
        <f t="shared" si="379"/>
        <v/>
      </c>
      <c r="BF736" s="174" t="str">
        <f t="shared" si="380"/>
        <v/>
      </c>
      <c r="BG736" s="186" t="str">
        <f t="shared" si="381"/>
        <v/>
      </c>
      <c r="BH736" s="175" t="str">
        <f t="shared" si="382"/>
        <v/>
      </c>
      <c r="BI736" s="632"/>
    </row>
    <row r="737" spans="1:61" ht="37.5" x14ac:dyDescent="0.3">
      <c r="A737" s="221"/>
      <c r="B737" s="222"/>
      <c r="C737" s="213">
        <v>726</v>
      </c>
      <c r="D737" s="647" t="s">
        <v>3785</v>
      </c>
      <c r="E737" s="16" t="s">
        <v>3541</v>
      </c>
      <c r="F737" s="17"/>
      <c r="G737" s="134">
        <v>44284</v>
      </c>
      <c r="H737" s="135">
        <v>44298</v>
      </c>
      <c r="I737" s="141" t="s">
        <v>0</v>
      </c>
      <c r="J737" s="25"/>
      <c r="K737" s="145"/>
      <c r="L737" s="28"/>
      <c r="M737" s="395">
        <v>44298</v>
      </c>
      <c r="N737" s="158">
        <f t="shared" si="383"/>
        <v>11</v>
      </c>
      <c r="O737" s="27"/>
      <c r="P737" s="27"/>
      <c r="Q737" s="27"/>
      <c r="R737" s="27" t="s">
        <v>0</v>
      </c>
      <c r="S737" s="27"/>
      <c r="T737" s="28"/>
      <c r="U737" s="29"/>
      <c r="V737" s="32">
        <v>0.25</v>
      </c>
      <c r="W737" s="318"/>
      <c r="X737" s="319"/>
      <c r="Y737" s="160">
        <f t="shared" si="369"/>
        <v>0.25</v>
      </c>
      <c r="Z737" s="159">
        <f t="shared" si="384"/>
        <v>2.5</v>
      </c>
      <c r="AA737" s="327"/>
      <c r="AB737" s="400">
        <f t="shared" si="393"/>
        <v>-30</v>
      </c>
      <c r="AC737" s="371"/>
      <c r="AD737" s="226" t="str">
        <f t="shared" si="370"/>
        <v/>
      </c>
      <c r="AE737" s="368">
        <f t="shared" si="385"/>
        <v>-27.5</v>
      </c>
      <c r="AF737" s="339"/>
      <c r="AG737" s="338"/>
      <c r="AH737" s="336"/>
      <c r="AI737" s="161">
        <f t="shared" si="386"/>
        <v>0</v>
      </c>
      <c r="AJ737" s="162">
        <f t="shared" si="371"/>
        <v>2.5</v>
      </c>
      <c r="AK737" s="163">
        <f t="shared" si="387"/>
        <v>2.5</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f t="shared" si="372"/>
        <v>11</v>
      </c>
      <c r="AX737" s="165" t="str">
        <f t="shared" si="373"/>
        <v/>
      </c>
      <c r="AY737" s="193">
        <f t="shared" si="374"/>
        <v>11</v>
      </c>
      <c r="AZ737" s="183" t="str">
        <f t="shared" si="375"/>
        <v/>
      </c>
      <c r="BA737" s="173">
        <f t="shared" si="376"/>
        <v>0.25</v>
      </c>
      <c r="BB737" s="174" t="str">
        <f t="shared" si="377"/>
        <v/>
      </c>
      <c r="BC737" s="186">
        <f t="shared" si="400"/>
        <v>0.25</v>
      </c>
      <c r="BD737" s="174" t="str">
        <f t="shared" si="378"/>
        <v/>
      </c>
      <c r="BE737" s="201" t="str">
        <f t="shared" si="379"/>
        <v/>
      </c>
      <c r="BF737" s="174" t="str">
        <f t="shared" si="380"/>
        <v/>
      </c>
      <c r="BG737" s="186" t="str">
        <f t="shared" si="381"/>
        <v/>
      </c>
      <c r="BH737" s="175" t="str">
        <f t="shared" si="382"/>
        <v/>
      </c>
      <c r="BI737" s="632"/>
    </row>
    <row r="738" spans="1:61" ht="37.5" x14ac:dyDescent="0.3">
      <c r="A738" s="221"/>
      <c r="B738" s="222"/>
      <c r="C738" s="214">
        <v>727</v>
      </c>
      <c r="D738" s="640" t="s">
        <v>3786</v>
      </c>
      <c r="E738" s="16" t="s">
        <v>46</v>
      </c>
      <c r="F738" s="17"/>
      <c r="G738" s="134">
        <v>44284</v>
      </c>
      <c r="H738" s="135">
        <v>44299</v>
      </c>
      <c r="I738" s="141"/>
      <c r="J738" s="25"/>
      <c r="K738" s="145"/>
      <c r="L738" s="28"/>
      <c r="M738" s="395">
        <v>44299</v>
      </c>
      <c r="N738" s="158">
        <f t="shared" si="383"/>
        <v>12</v>
      </c>
      <c r="O738" s="27" t="s">
        <v>0</v>
      </c>
      <c r="P738" s="27"/>
      <c r="Q738" s="27"/>
      <c r="R738" s="27"/>
      <c r="S738" s="27"/>
      <c r="T738" s="28"/>
      <c r="U738" s="29"/>
      <c r="V738" s="32">
        <v>0.25</v>
      </c>
      <c r="W738" s="318">
        <v>0.25</v>
      </c>
      <c r="X738" s="319"/>
      <c r="Y738" s="160">
        <f t="shared" si="369"/>
        <v>0.5</v>
      </c>
      <c r="Z738" s="159">
        <f t="shared" si="384"/>
        <v>7.5</v>
      </c>
      <c r="AA738" s="327"/>
      <c r="AB738" s="400">
        <f t="shared" si="393"/>
        <v>-30</v>
      </c>
      <c r="AC738" s="371"/>
      <c r="AD738" s="226" t="str">
        <f t="shared" si="370"/>
        <v/>
      </c>
      <c r="AE738" s="368">
        <f t="shared" si="385"/>
        <v>-22.5</v>
      </c>
      <c r="AF738" s="339"/>
      <c r="AG738" s="338"/>
      <c r="AH738" s="336"/>
      <c r="AI738" s="161">
        <f t="shared" si="386"/>
        <v>0</v>
      </c>
      <c r="AJ738" s="162">
        <f t="shared" si="371"/>
        <v>7.5</v>
      </c>
      <c r="AK738" s="163">
        <f t="shared" si="387"/>
        <v>7.5</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f t="shared" si="372"/>
        <v>12</v>
      </c>
      <c r="AX738" s="165" t="str">
        <f t="shared" si="373"/>
        <v/>
      </c>
      <c r="AY738" s="193">
        <f t="shared" si="374"/>
        <v>12</v>
      </c>
      <c r="AZ738" s="183" t="str">
        <f t="shared" si="375"/>
        <v/>
      </c>
      <c r="BA738" s="173">
        <f t="shared" si="376"/>
        <v>0.25</v>
      </c>
      <c r="BB738" s="174" t="str">
        <f t="shared" si="377"/>
        <v/>
      </c>
      <c r="BC738" s="186">
        <f t="shared" si="400"/>
        <v>0.25</v>
      </c>
      <c r="BD738" s="174" t="str">
        <f t="shared" si="378"/>
        <v/>
      </c>
      <c r="BE738" s="201">
        <f t="shared" si="379"/>
        <v>0.25</v>
      </c>
      <c r="BF738" s="174" t="str">
        <f t="shared" si="380"/>
        <v/>
      </c>
      <c r="BG738" s="186">
        <f t="shared" si="381"/>
        <v>0.25</v>
      </c>
      <c r="BH738" s="175" t="str">
        <f t="shared" si="382"/>
        <v/>
      </c>
      <c r="BI738" s="632"/>
    </row>
    <row r="739" spans="1:61" ht="18.75" x14ac:dyDescent="0.3">
      <c r="A739" s="221"/>
      <c r="B739" s="222"/>
      <c r="C739" s="214">
        <v>728</v>
      </c>
      <c r="D739" s="650" t="s">
        <v>3765</v>
      </c>
      <c r="E739" s="18" t="s">
        <v>46</v>
      </c>
      <c r="F739" s="17"/>
      <c r="G739" s="134">
        <v>44284</v>
      </c>
      <c r="H739" s="135">
        <v>44299</v>
      </c>
      <c r="I739" s="141"/>
      <c r="J739" s="25"/>
      <c r="K739" s="145"/>
      <c r="L739" s="28"/>
      <c r="M739" s="395">
        <v>44299</v>
      </c>
      <c r="N739" s="158">
        <f t="shared" si="383"/>
        <v>12</v>
      </c>
      <c r="O739" s="27" t="s">
        <v>0</v>
      </c>
      <c r="P739" s="27"/>
      <c r="Q739" s="27"/>
      <c r="R739" s="27"/>
      <c r="S739" s="27"/>
      <c r="T739" s="28"/>
      <c r="U739" s="29"/>
      <c r="V739" s="32">
        <v>0.25</v>
      </c>
      <c r="W739" s="318">
        <v>0.25</v>
      </c>
      <c r="X739" s="319"/>
      <c r="Y739" s="160">
        <f t="shared" si="369"/>
        <v>0.5</v>
      </c>
      <c r="Z739" s="159">
        <f t="shared" si="384"/>
        <v>7.5</v>
      </c>
      <c r="AA739" s="327"/>
      <c r="AB739" s="400">
        <f t="shared" si="393"/>
        <v>-30</v>
      </c>
      <c r="AC739" s="371"/>
      <c r="AD739" s="226" t="str">
        <f t="shared" si="370"/>
        <v/>
      </c>
      <c r="AE739" s="368">
        <f t="shared" si="385"/>
        <v>-22.5</v>
      </c>
      <c r="AF739" s="339"/>
      <c r="AG739" s="338"/>
      <c r="AH739" s="336"/>
      <c r="AI739" s="161">
        <f t="shared" si="386"/>
        <v>0</v>
      </c>
      <c r="AJ739" s="162">
        <f t="shared" si="371"/>
        <v>7.5</v>
      </c>
      <c r="AK739" s="163">
        <f t="shared" si="387"/>
        <v>7.5</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f t="shared" si="372"/>
        <v>12</v>
      </c>
      <c r="AX739" s="165" t="str">
        <f t="shared" si="373"/>
        <v/>
      </c>
      <c r="AY739" s="193">
        <f t="shared" si="374"/>
        <v>12</v>
      </c>
      <c r="AZ739" s="183" t="str">
        <f t="shared" si="375"/>
        <v/>
      </c>
      <c r="BA739" s="173">
        <f t="shared" si="376"/>
        <v>0.25</v>
      </c>
      <c r="BB739" s="174" t="str">
        <f t="shared" si="377"/>
        <v/>
      </c>
      <c r="BC739" s="186">
        <f t="shared" si="400"/>
        <v>0.25</v>
      </c>
      <c r="BD739" s="174" t="str">
        <f t="shared" si="378"/>
        <v/>
      </c>
      <c r="BE739" s="201">
        <f t="shared" si="379"/>
        <v>0.25</v>
      </c>
      <c r="BF739" s="174" t="str">
        <f t="shared" si="380"/>
        <v/>
      </c>
      <c r="BG739" s="186">
        <f t="shared" si="381"/>
        <v>0.25</v>
      </c>
      <c r="BH739" s="175" t="str">
        <f t="shared" si="382"/>
        <v/>
      </c>
      <c r="BI739" s="632"/>
    </row>
    <row r="740" spans="1:61" ht="18.75" x14ac:dyDescent="0.3">
      <c r="A740" s="221"/>
      <c r="B740" s="222"/>
      <c r="C740" s="213">
        <v>729</v>
      </c>
      <c r="D740" s="649" t="s">
        <v>3766</v>
      </c>
      <c r="E740" s="16" t="s">
        <v>46</v>
      </c>
      <c r="F740" s="17"/>
      <c r="G740" s="134">
        <v>44284</v>
      </c>
      <c r="H740" s="135">
        <v>44299</v>
      </c>
      <c r="I740" s="141"/>
      <c r="J740" s="25"/>
      <c r="K740" s="145"/>
      <c r="L740" s="28"/>
      <c r="M740" s="395">
        <v>44299</v>
      </c>
      <c r="N740" s="158">
        <f t="shared" si="383"/>
        <v>12</v>
      </c>
      <c r="O740" s="27" t="s">
        <v>0</v>
      </c>
      <c r="P740" s="27"/>
      <c r="Q740" s="27"/>
      <c r="R740" s="27"/>
      <c r="S740" s="27"/>
      <c r="T740" s="28"/>
      <c r="U740" s="29"/>
      <c r="V740" s="32">
        <v>0.25</v>
      </c>
      <c r="W740" s="318">
        <v>0.25</v>
      </c>
      <c r="X740" s="319"/>
      <c r="Y740" s="160">
        <f t="shared" si="369"/>
        <v>0.5</v>
      </c>
      <c r="Z740" s="159">
        <f t="shared" si="384"/>
        <v>7.5</v>
      </c>
      <c r="AA740" s="327"/>
      <c r="AB740" s="400">
        <f t="shared" si="393"/>
        <v>-30</v>
      </c>
      <c r="AC740" s="371"/>
      <c r="AD740" s="226" t="str">
        <f t="shared" si="370"/>
        <v/>
      </c>
      <c r="AE740" s="368">
        <f t="shared" si="385"/>
        <v>-22.5</v>
      </c>
      <c r="AF740" s="339"/>
      <c r="AG740" s="338"/>
      <c r="AH740" s="336"/>
      <c r="AI740" s="161">
        <f t="shared" si="386"/>
        <v>0</v>
      </c>
      <c r="AJ740" s="162">
        <f t="shared" si="371"/>
        <v>7.5</v>
      </c>
      <c r="AK740" s="163">
        <f t="shared" si="387"/>
        <v>7.5</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f t="shared" si="372"/>
        <v>12</v>
      </c>
      <c r="AX740" s="165" t="str">
        <f t="shared" si="373"/>
        <v/>
      </c>
      <c r="AY740" s="193">
        <f t="shared" si="374"/>
        <v>12</v>
      </c>
      <c r="AZ740" s="183" t="str">
        <f t="shared" si="375"/>
        <v/>
      </c>
      <c r="BA740" s="173">
        <f t="shared" si="376"/>
        <v>0.25</v>
      </c>
      <c r="BB740" s="174" t="str">
        <f t="shared" si="377"/>
        <v/>
      </c>
      <c r="BC740" s="186">
        <f t="shared" si="400"/>
        <v>0.25</v>
      </c>
      <c r="BD740" s="174" t="str">
        <f t="shared" si="378"/>
        <v/>
      </c>
      <c r="BE740" s="201">
        <f t="shared" si="379"/>
        <v>0.25</v>
      </c>
      <c r="BF740" s="174" t="str">
        <f t="shared" si="380"/>
        <v/>
      </c>
      <c r="BG740" s="186">
        <f t="shared" si="381"/>
        <v>0.25</v>
      </c>
      <c r="BH740" s="175" t="str">
        <f t="shared" si="382"/>
        <v/>
      </c>
      <c r="BI740" s="632"/>
    </row>
    <row r="741" spans="1:61" ht="18.75" x14ac:dyDescent="0.3">
      <c r="A741" s="221"/>
      <c r="B741" s="222"/>
      <c r="C741" s="214">
        <v>730</v>
      </c>
      <c r="D741" s="649" t="s">
        <v>3767</v>
      </c>
      <c r="E741" s="16" t="s">
        <v>46</v>
      </c>
      <c r="F741" s="17"/>
      <c r="G741" s="134">
        <v>44284</v>
      </c>
      <c r="H741" s="135">
        <v>44299</v>
      </c>
      <c r="I741" s="141"/>
      <c r="J741" s="25"/>
      <c r="K741" s="145"/>
      <c r="L741" s="28"/>
      <c r="M741" s="395">
        <v>44299</v>
      </c>
      <c r="N741" s="158">
        <f t="shared" si="383"/>
        <v>12</v>
      </c>
      <c r="O741" s="27" t="s">
        <v>0</v>
      </c>
      <c r="P741" s="27"/>
      <c r="Q741" s="27"/>
      <c r="R741" s="27"/>
      <c r="S741" s="27"/>
      <c r="T741" s="28"/>
      <c r="U741" s="29"/>
      <c r="V741" s="32">
        <v>0.25</v>
      </c>
      <c r="W741" s="318">
        <v>0.25</v>
      </c>
      <c r="X741" s="319"/>
      <c r="Y741" s="160">
        <f t="shared" si="369"/>
        <v>0.5</v>
      </c>
      <c r="Z741" s="159">
        <f t="shared" si="384"/>
        <v>7.5</v>
      </c>
      <c r="AA741" s="327"/>
      <c r="AB741" s="400">
        <f t="shared" si="393"/>
        <v>-30</v>
      </c>
      <c r="AC741" s="371"/>
      <c r="AD741" s="226" t="str">
        <f t="shared" si="370"/>
        <v/>
      </c>
      <c r="AE741" s="368">
        <f t="shared" si="385"/>
        <v>-22.5</v>
      </c>
      <c r="AF741" s="339"/>
      <c r="AG741" s="338"/>
      <c r="AH741" s="336"/>
      <c r="AI741" s="161">
        <f t="shared" si="386"/>
        <v>0</v>
      </c>
      <c r="AJ741" s="162">
        <f t="shared" si="371"/>
        <v>7.5</v>
      </c>
      <c r="AK741" s="163">
        <f t="shared" si="387"/>
        <v>7.5</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f t="shared" si="372"/>
        <v>12</v>
      </c>
      <c r="AX741" s="165" t="str">
        <f t="shared" si="373"/>
        <v/>
      </c>
      <c r="AY741" s="193">
        <f t="shared" si="374"/>
        <v>12</v>
      </c>
      <c r="AZ741" s="183" t="str">
        <f t="shared" si="375"/>
        <v/>
      </c>
      <c r="BA741" s="173">
        <f t="shared" si="376"/>
        <v>0.25</v>
      </c>
      <c r="BB741" s="174" t="str">
        <f t="shared" si="377"/>
        <v/>
      </c>
      <c r="BC741" s="186">
        <f t="shared" si="400"/>
        <v>0.25</v>
      </c>
      <c r="BD741" s="174" t="str">
        <f t="shared" si="378"/>
        <v/>
      </c>
      <c r="BE741" s="201">
        <f t="shared" si="379"/>
        <v>0.25</v>
      </c>
      <c r="BF741" s="174" t="str">
        <f t="shared" si="380"/>
        <v/>
      </c>
      <c r="BG741" s="186">
        <f t="shared" si="381"/>
        <v>0.25</v>
      </c>
      <c r="BH741" s="175" t="str">
        <f t="shared" si="382"/>
        <v/>
      </c>
      <c r="BI741" s="632"/>
    </row>
    <row r="742" spans="1:61" ht="18.75" x14ac:dyDescent="0.3">
      <c r="A742" s="221"/>
      <c r="B742" s="222"/>
      <c r="C742" s="213">
        <v>731</v>
      </c>
      <c r="D742" s="649" t="s">
        <v>3787</v>
      </c>
      <c r="E742" s="16" t="s">
        <v>46</v>
      </c>
      <c r="F742" s="17"/>
      <c r="G742" s="134">
        <v>44284</v>
      </c>
      <c r="H742" s="135">
        <v>44299</v>
      </c>
      <c r="I742" s="141"/>
      <c r="J742" s="25"/>
      <c r="K742" s="145"/>
      <c r="L742" s="28"/>
      <c r="M742" s="395">
        <v>44299</v>
      </c>
      <c r="N742" s="158">
        <f t="shared" si="383"/>
        <v>12</v>
      </c>
      <c r="O742" s="27" t="s">
        <v>0</v>
      </c>
      <c r="P742" s="27"/>
      <c r="Q742" s="27"/>
      <c r="R742" s="27"/>
      <c r="S742" s="27"/>
      <c r="T742" s="28"/>
      <c r="U742" s="29"/>
      <c r="V742" s="32">
        <v>0.25</v>
      </c>
      <c r="W742" s="318">
        <v>0.25</v>
      </c>
      <c r="X742" s="319"/>
      <c r="Y742" s="160">
        <f t="shared" si="369"/>
        <v>0.5</v>
      </c>
      <c r="Z742" s="159">
        <f t="shared" si="384"/>
        <v>7.5</v>
      </c>
      <c r="AA742" s="327"/>
      <c r="AB742" s="400">
        <f t="shared" si="393"/>
        <v>-30</v>
      </c>
      <c r="AC742" s="371"/>
      <c r="AD742" s="226" t="str">
        <f t="shared" si="370"/>
        <v/>
      </c>
      <c r="AE742" s="368">
        <f t="shared" si="385"/>
        <v>-22.5</v>
      </c>
      <c r="AF742" s="339"/>
      <c r="AG742" s="338"/>
      <c r="AH742" s="336"/>
      <c r="AI742" s="161">
        <f t="shared" si="386"/>
        <v>0</v>
      </c>
      <c r="AJ742" s="162">
        <f t="shared" si="371"/>
        <v>7.5</v>
      </c>
      <c r="AK742" s="163">
        <f t="shared" si="387"/>
        <v>7.5</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f t="shared" si="372"/>
        <v>12</v>
      </c>
      <c r="AX742" s="165" t="str">
        <f t="shared" si="373"/>
        <v/>
      </c>
      <c r="AY742" s="193">
        <f t="shared" si="374"/>
        <v>12</v>
      </c>
      <c r="AZ742" s="183" t="str">
        <f t="shared" si="375"/>
        <v/>
      </c>
      <c r="BA742" s="173">
        <f t="shared" si="376"/>
        <v>0.25</v>
      </c>
      <c r="BB742" s="174" t="str">
        <f t="shared" si="377"/>
        <v/>
      </c>
      <c r="BC742" s="186">
        <f t="shared" si="400"/>
        <v>0.25</v>
      </c>
      <c r="BD742" s="174" t="str">
        <f t="shared" si="378"/>
        <v/>
      </c>
      <c r="BE742" s="201">
        <f t="shared" si="379"/>
        <v>0.25</v>
      </c>
      <c r="BF742" s="174" t="str">
        <f t="shared" si="380"/>
        <v/>
      </c>
      <c r="BG742" s="186">
        <f t="shared" si="381"/>
        <v>0.25</v>
      </c>
      <c r="BH742" s="175" t="str">
        <f t="shared" si="382"/>
        <v/>
      </c>
      <c r="BI742" s="632"/>
    </row>
    <row r="743" spans="1:61" ht="42.75" customHeight="1" x14ac:dyDescent="0.3">
      <c r="A743" s="221"/>
      <c r="B743" s="222"/>
      <c r="C743" s="214">
        <v>732</v>
      </c>
      <c r="D743" s="660" t="s">
        <v>3788</v>
      </c>
      <c r="E743" s="18" t="s">
        <v>3505</v>
      </c>
      <c r="F743" s="17"/>
      <c r="G743" s="134">
        <v>44284</v>
      </c>
      <c r="H743" s="135"/>
      <c r="I743" s="141"/>
      <c r="J743" s="25"/>
      <c r="K743" s="145"/>
      <c r="L743" s="28"/>
      <c r="M743" s="395">
        <v>44316</v>
      </c>
      <c r="N743" s="158">
        <f t="shared" si="383"/>
        <v>25</v>
      </c>
      <c r="O743" s="27"/>
      <c r="P743" s="27"/>
      <c r="Q743" s="27"/>
      <c r="R743" s="27" t="s">
        <v>0</v>
      </c>
      <c r="S743" s="27"/>
      <c r="T743" s="28"/>
      <c r="U743" s="29"/>
      <c r="V743" s="32">
        <v>0.25</v>
      </c>
      <c r="W743" s="318"/>
      <c r="X743" s="319"/>
      <c r="Y743" s="160">
        <f t="shared" si="369"/>
        <v>0.25</v>
      </c>
      <c r="Z743" s="159">
        <f t="shared" si="384"/>
        <v>2.5</v>
      </c>
      <c r="AA743" s="327"/>
      <c r="AB743" s="400">
        <f t="shared" si="393"/>
        <v>-30</v>
      </c>
      <c r="AC743" s="371"/>
      <c r="AD743" s="226" t="str">
        <f t="shared" si="370"/>
        <v/>
      </c>
      <c r="AE743" s="368">
        <f t="shared" si="385"/>
        <v>-27.5</v>
      </c>
      <c r="AF743" s="339"/>
      <c r="AG743" s="338"/>
      <c r="AH743" s="336"/>
      <c r="AI743" s="161">
        <f t="shared" si="386"/>
        <v>0</v>
      </c>
      <c r="AJ743" s="162">
        <f t="shared" si="371"/>
        <v>2.5</v>
      </c>
      <c r="AK743" s="163">
        <f t="shared" si="387"/>
        <v>2.5</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f t="shared" si="372"/>
        <v>25</v>
      </c>
      <c r="AX743" s="165" t="str">
        <f t="shared" si="373"/>
        <v/>
      </c>
      <c r="AY743" s="193">
        <f t="shared" si="374"/>
        <v>25</v>
      </c>
      <c r="AZ743" s="183" t="str">
        <f t="shared" si="375"/>
        <v/>
      </c>
      <c r="BA743" s="173">
        <f t="shared" si="376"/>
        <v>0.25</v>
      </c>
      <c r="BB743" s="174" t="str">
        <f t="shared" si="377"/>
        <v/>
      </c>
      <c r="BC743" s="186">
        <f t="shared" si="400"/>
        <v>0.25</v>
      </c>
      <c r="BD743" s="174" t="str">
        <f t="shared" si="378"/>
        <v/>
      </c>
      <c r="BE743" s="201" t="str">
        <f t="shared" si="379"/>
        <v/>
      </c>
      <c r="BF743" s="174" t="str">
        <f t="shared" si="380"/>
        <v/>
      </c>
      <c r="BG743" s="186" t="str">
        <f t="shared" si="381"/>
        <v/>
      </c>
      <c r="BH743" s="175" t="str">
        <f t="shared" si="382"/>
        <v/>
      </c>
      <c r="BI743" s="632"/>
    </row>
    <row r="744" spans="1:61" ht="37.5" x14ac:dyDescent="0.3">
      <c r="A744" s="221"/>
      <c r="B744" s="222"/>
      <c r="C744" s="214">
        <v>733</v>
      </c>
      <c r="D744" s="640" t="s">
        <v>3789</v>
      </c>
      <c r="E744" s="16" t="s">
        <v>46</v>
      </c>
      <c r="F744" s="17"/>
      <c r="G744" s="134">
        <v>44286</v>
      </c>
      <c r="H744" s="135">
        <v>44299</v>
      </c>
      <c r="I744" s="141" t="s">
        <v>0</v>
      </c>
      <c r="J744" s="25"/>
      <c r="K744" s="145"/>
      <c r="L744" s="28"/>
      <c r="M744" s="395">
        <v>44299</v>
      </c>
      <c r="N744" s="158">
        <f t="shared" si="383"/>
        <v>10</v>
      </c>
      <c r="O744" s="27"/>
      <c r="P744" s="27"/>
      <c r="Q744" s="27"/>
      <c r="R744" s="27" t="s">
        <v>0</v>
      </c>
      <c r="S744" s="27"/>
      <c r="T744" s="28"/>
      <c r="U744" s="29"/>
      <c r="V744" s="32">
        <v>0.25</v>
      </c>
      <c r="W744" s="318"/>
      <c r="X744" s="319"/>
      <c r="Y744" s="160">
        <f t="shared" si="369"/>
        <v>0.25</v>
      </c>
      <c r="Z744" s="159">
        <f t="shared" si="384"/>
        <v>2.5</v>
      </c>
      <c r="AA744" s="327"/>
      <c r="AB744" s="400">
        <f t="shared" si="393"/>
        <v>-30</v>
      </c>
      <c r="AC744" s="371"/>
      <c r="AD744" s="226" t="str">
        <f t="shared" si="370"/>
        <v/>
      </c>
      <c r="AE744" s="368">
        <f t="shared" si="385"/>
        <v>-27.5</v>
      </c>
      <c r="AF744" s="339"/>
      <c r="AG744" s="338"/>
      <c r="AH744" s="336"/>
      <c r="AI744" s="161">
        <f t="shared" si="386"/>
        <v>0</v>
      </c>
      <c r="AJ744" s="162">
        <f t="shared" si="371"/>
        <v>2.5</v>
      </c>
      <c r="AK744" s="163">
        <f t="shared" si="387"/>
        <v>2.5</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f t="shared" si="372"/>
        <v>10</v>
      </c>
      <c r="AX744" s="165" t="str">
        <f t="shared" si="373"/>
        <v/>
      </c>
      <c r="AY744" s="193">
        <f t="shared" si="374"/>
        <v>10</v>
      </c>
      <c r="AZ744" s="183" t="str">
        <f t="shared" si="375"/>
        <v/>
      </c>
      <c r="BA744" s="173">
        <f t="shared" si="376"/>
        <v>0.25</v>
      </c>
      <c r="BB744" s="174" t="str">
        <f t="shared" si="377"/>
        <v/>
      </c>
      <c r="BC744" s="186">
        <f t="shared" si="400"/>
        <v>0.25</v>
      </c>
      <c r="BD744" s="174" t="str">
        <f t="shared" si="378"/>
        <v/>
      </c>
      <c r="BE744" s="201" t="str">
        <f t="shared" si="379"/>
        <v/>
      </c>
      <c r="BF744" s="174" t="str">
        <f t="shared" si="380"/>
        <v/>
      </c>
      <c r="BG744" s="186" t="str">
        <f t="shared" si="381"/>
        <v/>
      </c>
      <c r="BH744" s="175" t="str">
        <f t="shared" si="382"/>
        <v/>
      </c>
      <c r="BI744" s="632"/>
    </row>
    <row r="745" spans="1:61" ht="37.5" x14ac:dyDescent="0.3">
      <c r="A745" s="221"/>
      <c r="B745" s="222"/>
      <c r="C745" s="213">
        <v>734</v>
      </c>
      <c r="D745" s="640" t="s">
        <v>3790</v>
      </c>
      <c r="E745" s="16" t="s">
        <v>46</v>
      </c>
      <c r="F745" s="17"/>
      <c r="G745" s="134">
        <v>44286</v>
      </c>
      <c r="H745" s="135">
        <v>44299</v>
      </c>
      <c r="I745" s="141" t="s">
        <v>0</v>
      </c>
      <c r="J745" s="25"/>
      <c r="K745" s="145"/>
      <c r="L745" s="28"/>
      <c r="M745" s="395">
        <v>44299</v>
      </c>
      <c r="N745" s="158">
        <f t="shared" si="383"/>
        <v>10</v>
      </c>
      <c r="O745" s="27"/>
      <c r="P745" s="27"/>
      <c r="Q745" s="27"/>
      <c r="R745" s="27" t="s">
        <v>0</v>
      </c>
      <c r="S745" s="27"/>
      <c r="T745" s="28"/>
      <c r="U745" s="29"/>
      <c r="V745" s="32">
        <v>0.25</v>
      </c>
      <c r="W745" s="318"/>
      <c r="X745" s="319"/>
      <c r="Y745" s="160">
        <f t="shared" si="369"/>
        <v>0.25</v>
      </c>
      <c r="Z745" s="159">
        <f t="shared" si="384"/>
        <v>2.5</v>
      </c>
      <c r="AA745" s="327"/>
      <c r="AB745" s="400">
        <f t="shared" si="393"/>
        <v>-30</v>
      </c>
      <c r="AC745" s="371"/>
      <c r="AD745" s="226" t="str">
        <f t="shared" si="370"/>
        <v/>
      </c>
      <c r="AE745" s="368">
        <f t="shared" si="385"/>
        <v>-27.5</v>
      </c>
      <c r="AF745" s="339"/>
      <c r="AG745" s="338"/>
      <c r="AH745" s="336"/>
      <c r="AI745" s="161">
        <f t="shared" si="386"/>
        <v>0</v>
      </c>
      <c r="AJ745" s="162">
        <f t="shared" si="371"/>
        <v>2.5</v>
      </c>
      <c r="AK745" s="163">
        <f t="shared" si="387"/>
        <v>2.5</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f t="shared" si="372"/>
        <v>10</v>
      </c>
      <c r="AX745" s="165" t="str">
        <f t="shared" si="373"/>
        <v/>
      </c>
      <c r="AY745" s="193">
        <f t="shared" si="374"/>
        <v>10</v>
      </c>
      <c r="AZ745" s="183" t="str">
        <f t="shared" si="375"/>
        <v/>
      </c>
      <c r="BA745" s="173">
        <f t="shared" si="376"/>
        <v>0.25</v>
      </c>
      <c r="BB745" s="174" t="str">
        <f t="shared" si="377"/>
        <v/>
      </c>
      <c r="BC745" s="186">
        <f t="shared" si="400"/>
        <v>0.25</v>
      </c>
      <c r="BD745" s="174" t="str">
        <f t="shared" si="378"/>
        <v/>
      </c>
      <c r="BE745" s="201" t="str">
        <f t="shared" si="379"/>
        <v/>
      </c>
      <c r="BF745" s="174" t="str">
        <f t="shared" si="380"/>
        <v/>
      </c>
      <c r="BG745" s="186" t="str">
        <f t="shared" si="381"/>
        <v/>
      </c>
      <c r="BH745" s="175" t="str">
        <f t="shared" si="382"/>
        <v/>
      </c>
      <c r="BI745" s="632"/>
    </row>
    <row r="746" spans="1:61" ht="56.25" x14ac:dyDescent="0.3">
      <c r="A746" s="221"/>
      <c r="B746" s="222"/>
      <c r="C746" s="214">
        <v>735</v>
      </c>
      <c r="D746" s="640" t="s">
        <v>3791</v>
      </c>
      <c r="E746" s="16" t="s">
        <v>46</v>
      </c>
      <c r="F746" s="17"/>
      <c r="G746" s="134">
        <v>44286</v>
      </c>
      <c r="H746" s="135">
        <v>44299</v>
      </c>
      <c r="I746" s="141" t="s">
        <v>0</v>
      </c>
      <c r="J746" s="25"/>
      <c r="K746" s="145"/>
      <c r="L746" s="28"/>
      <c r="M746" s="395">
        <v>44299</v>
      </c>
      <c r="N746" s="158">
        <f t="shared" si="383"/>
        <v>10</v>
      </c>
      <c r="O746" s="27"/>
      <c r="P746" s="27"/>
      <c r="Q746" s="27"/>
      <c r="R746" s="27" t="s">
        <v>0</v>
      </c>
      <c r="S746" s="27"/>
      <c r="T746" s="28"/>
      <c r="U746" s="29"/>
      <c r="V746" s="32">
        <v>0.25</v>
      </c>
      <c r="W746" s="318"/>
      <c r="X746" s="319"/>
      <c r="Y746" s="160">
        <f t="shared" si="369"/>
        <v>0.25</v>
      </c>
      <c r="Z746" s="159">
        <f t="shared" si="384"/>
        <v>2.5</v>
      </c>
      <c r="AA746" s="327"/>
      <c r="AB746" s="400">
        <f t="shared" si="393"/>
        <v>-30</v>
      </c>
      <c r="AC746" s="371"/>
      <c r="AD746" s="226" t="str">
        <f t="shared" si="370"/>
        <v/>
      </c>
      <c r="AE746" s="368">
        <f t="shared" si="385"/>
        <v>-27.5</v>
      </c>
      <c r="AF746" s="339"/>
      <c r="AG746" s="338"/>
      <c r="AH746" s="336"/>
      <c r="AI746" s="161">
        <f t="shared" si="386"/>
        <v>0</v>
      </c>
      <c r="AJ746" s="162">
        <f t="shared" si="371"/>
        <v>2.5</v>
      </c>
      <c r="AK746" s="163">
        <f t="shared" si="387"/>
        <v>2.5</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f t="shared" si="372"/>
        <v>10</v>
      </c>
      <c r="AX746" s="165" t="str">
        <f t="shared" si="373"/>
        <v/>
      </c>
      <c r="AY746" s="193">
        <f t="shared" si="374"/>
        <v>10</v>
      </c>
      <c r="AZ746" s="183" t="str">
        <f t="shared" si="375"/>
        <v/>
      </c>
      <c r="BA746" s="173">
        <f t="shared" si="376"/>
        <v>0.25</v>
      </c>
      <c r="BB746" s="174" t="str">
        <f t="shared" si="377"/>
        <v/>
      </c>
      <c r="BC746" s="186">
        <f t="shared" si="400"/>
        <v>0.25</v>
      </c>
      <c r="BD746" s="174" t="str">
        <f t="shared" si="378"/>
        <v/>
      </c>
      <c r="BE746" s="201" t="str">
        <f t="shared" si="379"/>
        <v/>
      </c>
      <c r="BF746" s="174" t="str">
        <f t="shared" si="380"/>
        <v/>
      </c>
      <c r="BG746" s="186" t="str">
        <f t="shared" si="381"/>
        <v/>
      </c>
      <c r="BH746" s="175" t="str">
        <f t="shared" si="382"/>
        <v/>
      </c>
      <c r="BI746" s="632"/>
    </row>
    <row r="747" spans="1:61" ht="37.5" x14ac:dyDescent="0.3">
      <c r="A747" s="221"/>
      <c r="B747" s="222"/>
      <c r="C747" s="213">
        <v>736</v>
      </c>
      <c r="D747" s="655" t="s">
        <v>3792</v>
      </c>
      <c r="E747" s="18" t="s">
        <v>46</v>
      </c>
      <c r="F747" s="17"/>
      <c r="G747" s="134">
        <v>44286</v>
      </c>
      <c r="H747" s="135">
        <v>44299</v>
      </c>
      <c r="I747" s="141" t="s">
        <v>0</v>
      </c>
      <c r="J747" s="25"/>
      <c r="K747" s="145"/>
      <c r="L747" s="28"/>
      <c r="M747" s="395">
        <v>44299</v>
      </c>
      <c r="N747" s="158">
        <f t="shared" si="383"/>
        <v>10</v>
      </c>
      <c r="O747" s="27"/>
      <c r="P747" s="27"/>
      <c r="Q747" s="27"/>
      <c r="R747" s="27" t="s">
        <v>0</v>
      </c>
      <c r="S747" s="27"/>
      <c r="T747" s="28"/>
      <c r="U747" s="29"/>
      <c r="V747" s="32">
        <v>0.25</v>
      </c>
      <c r="W747" s="318"/>
      <c r="X747" s="319"/>
      <c r="Y747" s="160">
        <f t="shared" si="369"/>
        <v>0.25</v>
      </c>
      <c r="Z747" s="159">
        <f t="shared" si="384"/>
        <v>2.5</v>
      </c>
      <c r="AA747" s="327"/>
      <c r="AB747" s="400">
        <f t="shared" si="393"/>
        <v>-30</v>
      </c>
      <c r="AC747" s="371"/>
      <c r="AD747" s="226" t="str">
        <f t="shared" si="370"/>
        <v/>
      </c>
      <c r="AE747" s="368">
        <f t="shared" si="385"/>
        <v>-27.5</v>
      </c>
      <c r="AF747" s="339"/>
      <c r="AG747" s="338"/>
      <c r="AH747" s="336"/>
      <c r="AI747" s="161">
        <f t="shared" si="386"/>
        <v>0</v>
      </c>
      <c r="AJ747" s="162">
        <f t="shared" si="371"/>
        <v>2.5</v>
      </c>
      <c r="AK747" s="163">
        <f t="shared" si="387"/>
        <v>2.5</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f t="shared" si="372"/>
        <v>10</v>
      </c>
      <c r="AX747" s="165" t="str">
        <f t="shared" si="373"/>
        <v/>
      </c>
      <c r="AY747" s="193">
        <f t="shared" si="374"/>
        <v>10</v>
      </c>
      <c r="AZ747" s="183" t="str">
        <f t="shared" si="375"/>
        <v/>
      </c>
      <c r="BA747" s="173">
        <f t="shared" si="376"/>
        <v>0.25</v>
      </c>
      <c r="BB747" s="174" t="str">
        <f t="shared" si="377"/>
        <v/>
      </c>
      <c r="BC747" s="186">
        <f t="shared" si="400"/>
        <v>0.25</v>
      </c>
      <c r="BD747" s="174" t="str">
        <f t="shared" si="378"/>
        <v/>
      </c>
      <c r="BE747" s="201" t="str">
        <f t="shared" si="379"/>
        <v/>
      </c>
      <c r="BF747" s="174" t="str">
        <f t="shared" si="380"/>
        <v/>
      </c>
      <c r="BG747" s="186" t="str">
        <f t="shared" si="381"/>
        <v/>
      </c>
      <c r="BH747" s="175" t="str">
        <f t="shared" si="382"/>
        <v/>
      </c>
      <c r="BI747" s="632"/>
    </row>
    <row r="748" spans="1:61" ht="37.5" x14ac:dyDescent="0.3">
      <c r="A748" s="221"/>
      <c r="B748" s="222"/>
      <c r="C748" s="214">
        <v>737</v>
      </c>
      <c r="D748" s="640" t="s">
        <v>3793</v>
      </c>
      <c r="E748" s="16" t="s">
        <v>46</v>
      </c>
      <c r="F748" s="17"/>
      <c r="G748" s="134">
        <v>44286</v>
      </c>
      <c r="H748" s="137">
        <v>44299</v>
      </c>
      <c r="I748" s="143" t="s">
        <v>0</v>
      </c>
      <c r="J748" s="80"/>
      <c r="K748" s="147"/>
      <c r="L748" s="30"/>
      <c r="M748" s="395">
        <v>44299</v>
      </c>
      <c r="N748" s="158">
        <f t="shared" si="383"/>
        <v>10</v>
      </c>
      <c r="O748" s="27" t="s">
        <v>0</v>
      </c>
      <c r="P748" s="27"/>
      <c r="Q748" s="27"/>
      <c r="R748" s="27"/>
      <c r="S748" s="27"/>
      <c r="T748" s="28"/>
      <c r="U748" s="29"/>
      <c r="V748" s="32">
        <v>0.25</v>
      </c>
      <c r="W748" s="318">
        <v>0.25</v>
      </c>
      <c r="X748" s="319"/>
      <c r="Y748" s="160">
        <f t="shared" si="369"/>
        <v>0.5</v>
      </c>
      <c r="Z748" s="159">
        <f t="shared" si="384"/>
        <v>7.5</v>
      </c>
      <c r="AA748" s="327"/>
      <c r="AB748" s="400">
        <f t="shared" si="393"/>
        <v>-30</v>
      </c>
      <c r="AC748" s="371"/>
      <c r="AD748" s="226" t="str">
        <f t="shared" si="370"/>
        <v/>
      </c>
      <c r="AE748" s="368">
        <f t="shared" si="385"/>
        <v>-22.5</v>
      </c>
      <c r="AF748" s="339"/>
      <c r="AG748" s="338"/>
      <c r="AH748" s="336"/>
      <c r="AI748" s="161">
        <f t="shared" si="386"/>
        <v>0</v>
      </c>
      <c r="AJ748" s="162">
        <f t="shared" si="371"/>
        <v>7.5</v>
      </c>
      <c r="AK748" s="163">
        <f t="shared" si="387"/>
        <v>7.5</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f t="shared" si="372"/>
        <v>10</v>
      </c>
      <c r="AX748" s="165" t="str">
        <f t="shared" si="373"/>
        <v/>
      </c>
      <c r="AY748" s="193">
        <f t="shared" si="374"/>
        <v>10</v>
      </c>
      <c r="AZ748" s="183" t="str">
        <f t="shared" si="375"/>
        <v/>
      </c>
      <c r="BA748" s="173">
        <f t="shared" si="376"/>
        <v>0.25</v>
      </c>
      <c r="BB748" s="174" t="str">
        <f t="shared" si="377"/>
        <v/>
      </c>
      <c r="BC748" s="186">
        <f t="shared" si="400"/>
        <v>0.25</v>
      </c>
      <c r="BD748" s="174" t="str">
        <f t="shared" si="378"/>
        <v/>
      </c>
      <c r="BE748" s="201">
        <f t="shared" si="379"/>
        <v>0.25</v>
      </c>
      <c r="BF748" s="174" t="str">
        <f t="shared" si="380"/>
        <v/>
      </c>
      <c r="BG748" s="186">
        <f t="shared" si="381"/>
        <v>0.25</v>
      </c>
      <c r="BH748" s="175" t="str">
        <f t="shared" si="382"/>
        <v/>
      </c>
      <c r="BI748" s="632"/>
    </row>
    <row r="749" spans="1:61" ht="37.5" x14ac:dyDescent="0.3">
      <c r="A749" s="221"/>
      <c r="B749" s="222"/>
      <c r="C749" s="214">
        <v>738</v>
      </c>
      <c r="D749" s="643" t="s">
        <v>3789</v>
      </c>
      <c r="E749" s="16" t="s">
        <v>3505</v>
      </c>
      <c r="F749" s="17"/>
      <c r="G749" s="134">
        <v>44286</v>
      </c>
      <c r="H749" s="135">
        <v>44295</v>
      </c>
      <c r="I749" s="141" t="s">
        <v>0</v>
      </c>
      <c r="J749" s="25"/>
      <c r="K749" s="145"/>
      <c r="L749" s="28"/>
      <c r="M749" s="395">
        <v>44295</v>
      </c>
      <c r="N749" s="158">
        <f t="shared" si="383"/>
        <v>8</v>
      </c>
      <c r="O749" s="27"/>
      <c r="P749" s="27"/>
      <c r="Q749" s="27"/>
      <c r="R749" s="27" t="s">
        <v>0</v>
      </c>
      <c r="S749" s="27"/>
      <c r="T749" s="28"/>
      <c r="U749" s="29"/>
      <c r="V749" s="32">
        <v>0.25</v>
      </c>
      <c r="W749" s="318"/>
      <c r="X749" s="319"/>
      <c r="Y749" s="160">
        <f t="shared" si="369"/>
        <v>0.25</v>
      </c>
      <c r="Z749" s="159">
        <f t="shared" si="384"/>
        <v>2.5</v>
      </c>
      <c r="AA749" s="327"/>
      <c r="AB749" s="400">
        <f t="shared" si="393"/>
        <v>-30</v>
      </c>
      <c r="AC749" s="371"/>
      <c r="AD749" s="226" t="str">
        <f t="shared" si="370"/>
        <v/>
      </c>
      <c r="AE749" s="368">
        <f t="shared" si="385"/>
        <v>-27.5</v>
      </c>
      <c r="AF749" s="339"/>
      <c r="AG749" s="338"/>
      <c r="AH749" s="336"/>
      <c r="AI749" s="161">
        <f t="shared" si="386"/>
        <v>0</v>
      </c>
      <c r="AJ749" s="162">
        <f t="shared" si="371"/>
        <v>2.5</v>
      </c>
      <c r="AK749" s="163">
        <f t="shared" si="387"/>
        <v>2.5</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f t="shared" si="372"/>
        <v>8</v>
      </c>
      <c r="AX749" s="165" t="str">
        <f t="shared" si="373"/>
        <v/>
      </c>
      <c r="AY749" s="193">
        <f t="shared" si="374"/>
        <v>8</v>
      </c>
      <c r="AZ749" s="183" t="str">
        <f t="shared" si="375"/>
        <v/>
      </c>
      <c r="BA749" s="173">
        <f t="shared" si="376"/>
        <v>0.25</v>
      </c>
      <c r="BB749" s="174" t="str">
        <f t="shared" si="377"/>
        <v/>
      </c>
      <c r="BC749" s="186">
        <f t="shared" si="400"/>
        <v>0.25</v>
      </c>
      <c r="BD749" s="174" t="str">
        <f t="shared" si="378"/>
        <v/>
      </c>
      <c r="BE749" s="201" t="str">
        <f t="shared" si="379"/>
        <v/>
      </c>
      <c r="BF749" s="174" t="str">
        <f t="shared" si="380"/>
        <v/>
      </c>
      <c r="BG749" s="186" t="str">
        <f t="shared" si="381"/>
        <v/>
      </c>
      <c r="BH749" s="175" t="str">
        <f t="shared" si="382"/>
        <v/>
      </c>
      <c r="BI749" s="632"/>
    </row>
    <row r="750" spans="1:61" ht="37.5" x14ac:dyDescent="0.3">
      <c r="A750" s="221"/>
      <c r="B750" s="222"/>
      <c r="C750" s="213">
        <v>739</v>
      </c>
      <c r="D750" s="643" t="s">
        <v>3790</v>
      </c>
      <c r="E750" s="16" t="s">
        <v>3505</v>
      </c>
      <c r="F750" s="17"/>
      <c r="G750" s="134">
        <v>44286</v>
      </c>
      <c r="H750" s="135">
        <v>44295</v>
      </c>
      <c r="I750" s="141" t="s">
        <v>0</v>
      </c>
      <c r="J750" s="25"/>
      <c r="K750" s="145"/>
      <c r="L750" s="28"/>
      <c r="M750" s="395">
        <v>44295</v>
      </c>
      <c r="N750" s="158">
        <f t="shared" si="383"/>
        <v>8</v>
      </c>
      <c r="O750" s="27"/>
      <c r="P750" s="27"/>
      <c r="Q750" s="27"/>
      <c r="R750" s="27" t="s">
        <v>0</v>
      </c>
      <c r="S750" s="27"/>
      <c r="T750" s="28"/>
      <c r="U750" s="29"/>
      <c r="V750" s="32">
        <v>0.25</v>
      </c>
      <c r="W750" s="318"/>
      <c r="X750" s="319"/>
      <c r="Y750" s="160">
        <f t="shared" si="369"/>
        <v>0.25</v>
      </c>
      <c r="Z750" s="159">
        <f t="shared" si="384"/>
        <v>2.5</v>
      </c>
      <c r="AA750" s="327"/>
      <c r="AB750" s="400">
        <f t="shared" si="393"/>
        <v>-30</v>
      </c>
      <c r="AC750" s="371"/>
      <c r="AD750" s="226" t="str">
        <f t="shared" si="370"/>
        <v/>
      </c>
      <c r="AE750" s="368">
        <f t="shared" si="385"/>
        <v>-27.5</v>
      </c>
      <c r="AF750" s="339"/>
      <c r="AG750" s="338"/>
      <c r="AH750" s="336"/>
      <c r="AI750" s="161">
        <f t="shared" si="386"/>
        <v>0</v>
      </c>
      <c r="AJ750" s="162">
        <f t="shared" si="371"/>
        <v>2.5</v>
      </c>
      <c r="AK750" s="163">
        <f t="shared" si="387"/>
        <v>2.5</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f t="shared" si="372"/>
        <v>8</v>
      </c>
      <c r="AX750" s="165" t="str">
        <f t="shared" si="373"/>
        <v/>
      </c>
      <c r="AY750" s="193">
        <f t="shared" si="374"/>
        <v>8</v>
      </c>
      <c r="AZ750" s="183" t="str">
        <f t="shared" si="375"/>
        <v/>
      </c>
      <c r="BA750" s="173">
        <f t="shared" si="376"/>
        <v>0.25</v>
      </c>
      <c r="BB750" s="174" t="str">
        <f t="shared" si="377"/>
        <v/>
      </c>
      <c r="BC750" s="186">
        <f t="shared" si="400"/>
        <v>0.25</v>
      </c>
      <c r="BD750" s="174" t="str">
        <f t="shared" si="378"/>
        <v/>
      </c>
      <c r="BE750" s="201" t="str">
        <f t="shared" si="379"/>
        <v/>
      </c>
      <c r="BF750" s="174" t="str">
        <f t="shared" si="380"/>
        <v/>
      </c>
      <c r="BG750" s="186" t="str">
        <f t="shared" si="381"/>
        <v/>
      </c>
      <c r="BH750" s="175" t="str">
        <f t="shared" si="382"/>
        <v/>
      </c>
      <c r="BI750" s="632"/>
    </row>
    <row r="751" spans="1:61" ht="56.25" x14ac:dyDescent="0.3">
      <c r="A751" s="221"/>
      <c r="B751" s="222"/>
      <c r="C751" s="214">
        <v>740</v>
      </c>
      <c r="D751" s="643" t="s">
        <v>3791</v>
      </c>
      <c r="E751" s="18" t="s">
        <v>3505</v>
      </c>
      <c r="F751" s="17"/>
      <c r="G751" s="134">
        <v>44286</v>
      </c>
      <c r="H751" s="135">
        <v>44295</v>
      </c>
      <c r="I751" s="141" t="s">
        <v>0</v>
      </c>
      <c r="J751" s="25"/>
      <c r="K751" s="145"/>
      <c r="L751" s="28"/>
      <c r="M751" s="395">
        <v>44295</v>
      </c>
      <c r="N751" s="158">
        <f t="shared" si="383"/>
        <v>8</v>
      </c>
      <c r="O751" s="27"/>
      <c r="P751" s="27"/>
      <c r="Q751" s="27"/>
      <c r="R751" s="27" t="s">
        <v>0</v>
      </c>
      <c r="S751" s="27"/>
      <c r="T751" s="28"/>
      <c r="U751" s="29"/>
      <c r="V751" s="32">
        <v>0.25</v>
      </c>
      <c r="W751" s="318"/>
      <c r="X751" s="319"/>
      <c r="Y751" s="160">
        <f t="shared" si="369"/>
        <v>0.25</v>
      </c>
      <c r="Z751" s="159">
        <f t="shared" si="384"/>
        <v>2.5</v>
      </c>
      <c r="AA751" s="327"/>
      <c r="AB751" s="400">
        <f t="shared" si="393"/>
        <v>-30</v>
      </c>
      <c r="AC751" s="371"/>
      <c r="AD751" s="226" t="str">
        <f t="shared" si="370"/>
        <v/>
      </c>
      <c r="AE751" s="368">
        <f t="shared" si="385"/>
        <v>-27.5</v>
      </c>
      <c r="AF751" s="339"/>
      <c r="AG751" s="338"/>
      <c r="AH751" s="336"/>
      <c r="AI751" s="161">
        <f t="shared" si="386"/>
        <v>0</v>
      </c>
      <c r="AJ751" s="162">
        <f t="shared" si="371"/>
        <v>2.5</v>
      </c>
      <c r="AK751" s="163">
        <f t="shared" si="387"/>
        <v>2.5</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f t="shared" si="372"/>
        <v>8</v>
      </c>
      <c r="AX751" s="165" t="str">
        <f t="shared" si="373"/>
        <v/>
      </c>
      <c r="AY751" s="193">
        <f t="shared" si="374"/>
        <v>8</v>
      </c>
      <c r="AZ751" s="183" t="str">
        <f t="shared" si="375"/>
        <v/>
      </c>
      <c r="BA751" s="173">
        <f t="shared" si="376"/>
        <v>0.25</v>
      </c>
      <c r="BB751" s="174" t="str">
        <f t="shared" si="377"/>
        <v/>
      </c>
      <c r="BC751" s="186">
        <f t="shared" si="400"/>
        <v>0.25</v>
      </c>
      <c r="BD751" s="174" t="str">
        <f t="shared" si="378"/>
        <v/>
      </c>
      <c r="BE751" s="201" t="str">
        <f t="shared" si="379"/>
        <v/>
      </c>
      <c r="BF751" s="174" t="str">
        <f t="shared" si="380"/>
        <v/>
      </c>
      <c r="BG751" s="186" t="str">
        <f t="shared" si="381"/>
        <v/>
      </c>
      <c r="BH751" s="175" t="str">
        <f t="shared" si="382"/>
        <v/>
      </c>
      <c r="BI751" s="632"/>
    </row>
    <row r="752" spans="1:61" ht="37.5" x14ac:dyDescent="0.3">
      <c r="A752" s="221"/>
      <c r="B752" s="222"/>
      <c r="C752" s="213">
        <v>741</v>
      </c>
      <c r="D752" s="660" t="s">
        <v>3792</v>
      </c>
      <c r="E752" s="16" t="s">
        <v>3505</v>
      </c>
      <c r="F752" s="17"/>
      <c r="G752" s="134">
        <v>44286</v>
      </c>
      <c r="H752" s="135">
        <v>44295</v>
      </c>
      <c r="I752" s="141" t="s">
        <v>0</v>
      </c>
      <c r="J752" s="25"/>
      <c r="K752" s="145"/>
      <c r="L752" s="28"/>
      <c r="M752" s="395">
        <v>44295</v>
      </c>
      <c r="N752" s="158">
        <f t="shared" si="383"/>
        <v>8</v>
      </c>
      <c r="O752" s="27"/>
      <c r="P752" s="27"/>
      <c r="Q752" s="27"/>
      <c r="R752" s="27" t="s">
        <v>0</v>
      </c>
      <c r="S752" s="27"/>
      <c r="T752" s="28"/>
      <c r="U752" s="29"/>
      <c r="V752" s="32">
        <v>0.25</v>
      </c>
      <c r="W752" s="318"/>
      <c r="X752" s="319"/>
      <c r="Y752" s="160">
        <f t="shared" si="369"/>
        <v>0.25</v>
      </c>
      <c r="Z752" s="159">
        <f t="shared" si="384"/>
        <v>2.5</v>
      </c>
      <c r="AA752" s="327"/>
      <c r="AB752" s="400">
        <f t="shared" si="393"/>
        <v>-30</v>
      </c>
      <c r="AC752" s="371"/>
      <c r="AD752" s="226" t="str">
        <f t="shared" si="370"/>
        <v/>
      </c>
      <c r="AE752" s="368">
        <f t="shared" si="385"/>
        <v>-27.5</v>
      </c>
      <c r="AF752" s="339"/>
      <c r="AG752" s="338"/>
      <c r="AH752" s="336"/>
      <c r="AI752" s="161">
        <f t="shared" si="386"/>
        <v>0</v>
      </c>
      <c r="AJ752" s="162">
        <f t="shared" si="371"/>
        <v>2.5</v>
      </c>
      <c r="AK752" s="163">
        <f t="shared" si="387"/>
        <v>2.5</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f t="shared" si="372"/>
        <v>8</v>
      </c>
      <c r="AX752" s="165" t="str">
        <f t="shared" si="373"/>
        <v/>
      </c>
      <c r="AY752" s="193">
        <f t="shared" si="374"/>
        <v>8</v>
      </c>
      <c r="AZ752" s="183" t="str">
        <f t="shared" si="375"/>
        <v/>
      </c>
      <c r="BA752" s="173">
        <f t="shared" si="376"/>
        <v>0.25</v>
      </c>
      <c r="BB752" s="174" t="str">
        <f t="shared" si="377"/>
        <v/>
      </c>
      <c r="BC752" s="186">
        <f t="shared" si="400"/>
        <v>0.25</v>
      </c>
      <c r="BD752" s="174" t="str">
        <f t="shared" si="378"/>
        <v/>
      </c>
      <c r="BE752" s="201" t="str">
        <f t="shared" si="379"/>
        <v/>
      </c>
      <c r="BF752" s="174" t="str">
        <f t="shared" si="380"/>
        <v/>
      </c>
      <c r="BG752" s="186" t="str">
        <f t="shared" si="381"/>
        <v/>
      </c>
      <c r="BH752" s="175" t="str">
        <f t="shared" si="382"/>
        <v/>
      </c>
      <c r="BI752" s="632"/>
    </row>
    <row r="753" spans="1:140" ht="37.5" x14ac:dyDescent="0.3">
      <c r="A753" s="221"/>
      <c r="B753" s="222"/>
      <c r="C753" s="214">
        <v>742</v>
      </c>
      <c r="D753" s="643" t="s">
        <v>3793</v>
      </c>
      <c r="E753" s="16" t="s">
        <v>3505</v>
      </c>
      <c r="F753" s="17"/>
      <c r="G753" s="134">
        <v>44286</v>
      </c>
      <c r="H753" s="135">
        <v>44295</v>
      </c>
      <c r="I753" s="141" t="s">
        <v>0</v>
      </c>
      <c r="J753" s="25"/>
      <c r="K753" s="145"/>
      <c r="L753" s="28"/>
      <c r="M753" s="395">
        <v>44295</v>
      </c>
      <c r="N753" s="158">
        <f t="shared" si="383"/>
        <v>8</v>
      </c>
      <c r="O753" s="27"/>
      <c r="P753" s="27"/>
      <c r="Q753" s="27"/>
      <c r="R753" s="27" t="s">
        <v>0</v>
      </c>
      <c r="S753" s="27"/>
      <c r="T753" s="28"/>
      <c r="U753" s="29"/>
      <c r="V753" s="32">
        <v>0.25</v>
      </c>
      <c r="W753" s="318"/>
      <c r="X753" s="319"/>
      <c r="Y753" s="160">
        <f t="shared" si="369"/>
        <v>0.25</v>
      </c>
      <c r="Z753" s="159">
        <f t="shared" si="384"/>
        <v>2.5</v>
      </c>
      <c r="AA753" s="327"/>
      <c r="AB753" s="400">
        <f t="shared" si="393"/>
        <v>-30</v>
      </c>
      <c r="AC753" s="371"/>
      <c r="AD753" s="226" t="str">
        <f t="shared" si="370"/>
        <v/>
      </c>
      <c r="AE753" s="368">
        <f t="shared" si="385"/>
        <v>-27.5</v>
      </c>
      <c r="AF753" s="339"/>
      <c r="AG753" s="338"/>
      <c r="AH753" s="336"/>
      <c r="AI753" s="161">
        <f t="shared" si="386"/>
        <v>0</v>
      </c>
      <c r="AJ753" s="162">
        <f t="shared" si="371"/>
        <v>2.5</v>
      </c>
      <c r="AK753" s="163">
        <f t="shared" si="387"/>
        <v>2.5</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f t="shared" si="372"/>
        <v>8</v>
      </c>
      <c r="AX753" s="165" t="str">
        <f t="shared" si="373"/>
        <v/>
      </c>
      <c r="AY753" s="193">
        <f t="shared" si="374"/>
        <v>8</v>
      </c>
      <c r="AZ753" s="183" t="str">
        <f t="shared" si="375"/>
        <v/>
      </c>
      <c r="BA753" s="173">
        <f t="shared" si="376"/>
        <v>0.25</v>
      </c>
      <c r="BB753" s="174" t="str">
        <f t="shared" si="377"/>
        <v/>
      </c>
      <c r="BC753" s="186">
        <f t="shared" si="400"/>
        <v>0.25</v>
      </c>
      <c r="BD753" s="174" t="str">
        <f t="shared" si="378"/>
        <v/>
      </c>
      <c r="BE753" s="201" t="str">
        <f t="shared" si="379"/>
        <v/>
      </c>
      <c r="BF753" s="174" t="str">
        <f t="shared" si="380"/>
        <v/>
      </c>
      <c r="BG753" s="186" t="str">
        <f t="shared" si="381"/>
        <v/>
      </c>
      <c r="BH753" s="175" t="str">
        <f t="shared" si="382"/>
        <v/>
      </c>
      <c r="BI753" s="632"/>
    </row>
    <row r="754" spans="1:140" ht="37.5" x14ac:dyDescent="0.3">
      <c r="A754" s="221"/>
      <c r="B754" s="222"/>
      <c r="C754" s="214">
        <v>743</v>
      </c>
      <c r="D754" s="647" t="s">
        <v>3789</v>
      </c>
      <c r="E754" s="16" t="s">
        <v>3541</v>
      </c>
      <c r="F754" s="17"/>
      <c r="G754" s="134">
        <v>44286</v>
      </c>
      <c r="H754" s="135">
        <v>44302</v>
      </c>
      <c r="I754" s="141"/>
      <c r="J754" s="25"/>
      <c r="K754" s="145"/>
      <c r="L754" s="28"/>
      <c r="M754" s="395">
        <v>44302</v>
      </c>
      <c r="N754" s="158">
        <f t="shared" si="383"/>
        <v>13</v>
      </c>
      <c r="O754" s="27"/>
      <c r="P754" s="27"/>
      <c r="Q754" s="27"/>
      <c r="R754" s="27" t="s">
        <v>0</v>
      </c>
      <c r="S754" s="27"/>
      <c r="T754" s="28"/>
      <c r="U754" s="29"/>
      <c r="V754" s="32">
        <v>0.25</v>
      </c>
      <c r="W754" s="318"/>
      <c r="X754" s="319"/>
      <c r="Y754" s="160">
        <f t="shared" si="369"/>
        <v>0.25</v>
      </c>
      <c r="Z754" s="159">
        <f t="shared" si="384"/>
        <v>2.5</v>
      </c>
      <c r="AA754" s="327"/>
      <c r="AB754" s="400">
        <f t="shared" si="393"/>
        <v>-30</v>
      </c>
      <c r="AC754" s="371"/>
      <c r="AD754" s="226" t="str">
        <f t="shared" si="370"/>
        <v/>
      </c>
      <c r="AE754" s="368">
        <f t="shared" si="385"/>
        <v>-27.5</v>
      </c>
      <c r="AF754" s="339"/>
      <c r="AG754" s="338"/>
      <c r="AH754" s="336"/>
      <c r="AI754" s="161">
        <f t="shared" si="386"/>
        <v>0</v>
      </c>
      <c r="AJ754" s="162">
        <f t="shared" si="371"/>
        <v>2.5</v>
      </c>
      <c r="AK754" s="163">
        <f t="shared" si="387"/>
        <v>2.5</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f t="shared" si="372"/>
        <v>13</v>
      </c>
      <c r="AX754" s="165" t="str">
        <f t="shared" si="373"/>
        <v/>
      </c>
      <c r="AY754" s="193">
        <f t="shared" si="374"/>
        <v>13</v>
      </c>
      <c r="AZ754" s="183" t="str">
        <f t="shared" si="375"/>
        <v/>
      </c>
      <c r="BA754" s="173">
        <f t="shared" si="376"/>
        <v>0.25</v>
      </c>
      <c r="BB754" s="174" t="str">
        <f t="shared" si="377"/>
        <v/>
      </c>
      <c r="BC754" s="186">
        <f t="shared" si="400"/>
        <v>0.25</v>
      </c>
      <c r="BD754" s="174" t="str">
        <f t="shared" si="378"/>
        <v/>
      </c>
      <c r="BE754" s="201" t="str">
        <f t="shared" si="379"/>
        <v/>
      </c>
      <c r="BF754" s="174" t="str">
        <f t="shared" si="380"/>
        <v/>
      </c>
      <c r="BG754" s="186" t="str">
        <f t="shared" si="381"/>
        <v/>
      </c>
      <c r="BH754" s="175" t="str">
        <f t="shared" si="382"/>
        <v/>
      </c>
      <c r="BI754" s="632"/>
    </row>
    <row r="755" spans="1:140" ht="37.5" x14ac:dyDescent="0.3">
      <c r="A755" s="221"/>
      <c r="B755" s="222"/>
      <c r="C755" s="213">
        <v>744</v>
      </c>
      <c r="D755" s="647" t="s">
        <v>3790</v>
      </c>
      <c r="E755" s="18" t="s">
        <v>3541</v>
      </c>
      <c r="F755" s="17"/>
      <c r="G755" s="134">
        <v>44286</v>
      </c>
      <c r="H755" s="135">
        <v>44302</v>
      </c>
      <c r="I755" s="141"/>
      <c r="J755" s="25"/>
      <c r="K755" s="145"/>
      <c r="L755" s="28"/>
      <c r="M755" s="395">
        <v>44302</v>
      </c>
      <c r="N755" s="158">
        <f t="shared" si="383"/>
        <v>13</v>
      </c>
      <c r="O755" s="27"/>
      <c r="P755" s="27"/>
      <c r="Q755" s="27"/>
      <c r="R755" s="27" t="s">
        <v>0</v>
      </c>
      <c r="S755" s="27"/>
      <c r="T755" s="28"/>
      <c r="U755" s="29"/>
      <c r="V755" s="32">
        <v>0.25</v>
      </c>
      <c r="W755" s="318"/>
      <c r="X755" s="319"/>
      <c r="Y755" s="160">
        <f t="shared" si="369"/>
        <v>0.25</v>
      </c>
      <c r="Z755" s="159">
        <f t="shared" si="384"/>
        <v>2.5</v>
      </c>
      <c r="AA755" s="327"/>
      <c r="AB755" s="400">
        <f t="shared" si="393"/>
        <v>-30</v>
      </c>
      <c r="AC755" s="371"/>
      <c r="AD755" s="226" t="str">
        <f t="shared" si="370"/>
        <v/>
      </c>
      <c r="AE755" s="368">
        <f t="shared" si="385"/>
        <v>-27.5</v>
      </c>
      <c r="AF755" s="339"/>
      <c r="AG755" s="338"/>
      <c r="AH755" s="336"/>
      <c r="AI755" s="161">
        <f t="shared" si="386"/>
        <v>0</v>
      </c>
      <c r="AJ755" s="162">
        <f t="shared" si="371"/>
        <v>2.5</v>
      </c>
      <c r="AK755" s="163">
        <f t="shared" si="387"/>
        <v>2.5</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f t="shared" si="372"/>
        <v>13</v>
      </c>
      <c r="AX755" s="165" t="str">
        <f t="shared" si="373"/>
        <v/>
      </c>
      <c r="AY755" s="193">
        <f t="shared" si="374"/>
        <v>13</v>
      </c>
      <c r="AZ755" s="183" t="str">
        <f t="shared" si="375"/>
        <v/>
      </c>
      <c r="BA755" s="173">
        <f t="shared" si="376"/>
        <v>0.25</v>
      </c>
      <c r="BB755" s="174" t="str">
        <f t="shared" si="377"/>
        <v/>
      </c>
      <c r="BC755" s="186">
        <f t="shared" si="400"/>
        <v>0.25</v>
      </c>
      <c r="BD755" s="174" t="str">
        <f t="shared" si="378"/>
        <v/>
      </c>
      <c r="BE755" s="201" t="str">
        <f t="shared" si="379"/>
        <v/>
      </c>
      <c r="BF755" s="174" t="str">
        <f t="shared" si="380"/>
        <v/>
      </c>
      <c r="BG755" s="186" t="str">
        <f t="shared" si="381"/>
        <v/>
      </c>
      <c r="BH755" s="175" t="str">
        <f t="shared" si="382"/>
        <v/>
      </c>
      <c r="BI755" s="632"/>
    </row>
    <row r="756" spans="1:140" ht="56.25" x14ac:dyDescent="0.3">
      <c r="A756" s="221"/>
      <c r="B756" s="222"/>
      <c r="C756" s="214">
        <v>745</v>
      </c>
      <c r="D756" s="647" t="s">
        <v>3791</v>
      </c>
      <c r="E756" s="16" t="s">
        <v>3541</v>
      </c>
      <c r="F756" s="17"/>
      <c r="G756" s="134">
        <v>44286</v>
      </c>
      <c r="H756" s="135">
        <v>44302</v>
      </c>
      <c r="I756" s="141"/>
      <c r="J756" s="25"/>
      <c r="K756" s="145"/>
      <c r="L756" s="28"/>
      <c r="M756" s="395">
        <v>44302</v>
      </c>
      <c r="N756" s="158">
        <f t="shared" si="383"/>
        <v>13</v>
      </c>
      <c r="O756" s="27"/>
      <c r="P756" s="27"/>
      <c r="Q756" s="27"/>
      <c r="R756" s="27" t="s">
        <v>0</v>
      </c>
      <c r="S756" s="27"/>
      <c r="T756" s="28"/>
      <c r="U756" s="29"/>
      <c r="V756" s="32">
        <v>0.25</v>
      </c>
      <c r="W756" s="318"/>
      <c r="X756" s="319"/>
      <c r="Y756" s="160">
        <f t="shared" si="369"/>
        <v>0.25</v>
      </c>
      <c r="Z756" s="159">
        <f t="shared" si="384"/>
        <v>2.5</v>
      </c>
      <c r="AA756" s="327"/>
      <c r="AB756" s="400">
        <f t="shared" si="393"/>
        <v>-30</v>
      </c>
      <c r="AC756" s="371"/>
      <c r="AD756" s="226" t="str">
        <f t="shared" si="370"/>
        <v/>
      </c>
      <c r="AE756" s="368">
        <f t="shared" si="385"/>
        <v>-27.5</v>
      </c>
      <c r="AF756" s="339"/>
      <c r="AG756" s="338"/>
      <c r="AH756" s="336"/>
      <c r="AI756" s="161">
        <f t="shared" si="386"/>
        <v>0</v>
      </c>
      <c r="AJ756" s="162">
        <f t="shared" si="371"/>
        <v>2.5</v>
      </c>
      <c r="AK756" s="163">
        <f t="shared" si="387"/>
        <v>2.5</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f t="shared" si="372"/>
        <v>13</v>
      </c>
      <c r="AX756" s="165" t="str">
        <f t="shared" si="373"/>
        <v/>
      </c>
      <c r="AY756" s="193">
        <f t="shared" si="374"/>
        <v>13</v>
      </c>
      <c r="AZ756" s="183" t="str">
        <f t="shared" si="375"/>
        <v/>
      </c>
      <c r="BA756" s="173">
        <f t="shared" si="376"/>
        <v>0.25</v>
      </c>
      <c r="BB756" s="174" t="str">
        <f t="shared" si="377"/>
        <v/>
      </c>
      <c r="BC756" s="186">
        <f t="shared" si="400"/>
        <v>0.25</v>
      </c>
      <c r="BD756" s="174" t="str">
        <f t="shared" si="378"/>
        <v/>
      </c>
      <c r="BE756" s="201" t="str">
        <f t="shared" si="379"/>
        <v/>
      </c>
      <c r="BF756" s="174" t="str">
        <f t="shared" si="380"/>
        <v/>
      </c>
      <c r="BG756" s="186" t="str">
        <f t="shared" si="381"/>
        <v/>
      </c>
      <c r="BH756" s="175" t="str">
        <f t="shared" si="382"/>
        <v/>
      </c>
      <c r="BI756" s="632"/>
    </row>
    <row r="757" spans="1:140" ht="37.5" x14ac:dyDescent="0.3">
      <c r="A757" s="221"/>
      <c r="B757" s="222"/>
      <c r="C757" s="213">
        <v>746</v>
      </c>
      <c r="D757" s="661" t="s">
        <v>3792</v>
      </c>
      <c r="E757" s="22" t="s">
        <v>3541</v>
      </c>
      <c r="F757" s="17"/>
      <c r="G757" s="134">
        <v>44286</v>
      </c>
      <c r="H757" s="135">
        <v>44302</v>
      </c>
      <c r="I757" s="141"/>
      <c r="J757" s="25"/>
      <c r="K757" s="145"/>
      <c r="L757" s="28"/>
      <c r="M757" s="395">
        <v>44302</v>
      </c>
      <c r="N757" s="158">
        <f t="shared" si="383"/>
        <v>13</v>
      </c>
      <c r="O757" s="27"/>
      <c r="P757" s="27"/>
      <c r="Q757" s="27"/>
      <c r="R757" s="27" t="s">
        <v>0</v>
      </c>
      <c r="S757" s="27"/>
      <c r="T757" s="28"/>
      <c r="U757" s="29"/>
      <c r="V757" s="32">
        <v>0.25</v>
      </c>
      <c r="W757" s="318"/>
      <c r="X757" s="319"/>
      <c r="Y757" s="160">
        <f t="shared" si="369"/>
        <v>0.25</v>
      </c>
      <c r="Z757" s="159">
        <f t="shared" si="384"/>
        <v>2.5</v>
      </c>
      <c r="AA757" s="327"/>
      <c r="AB757" s="400">
        <f t="shared" si="393"/>
        <v>-30</v>
      </c>
      <c r="AC757" s="371"/>
      <c r="AD757" s="226" t="str">
        <f t="shared" si="370"/>
        <v/>
      </c>
      <c r="AE757" s="368">
        <f t="shared" si="385"/>
        <v>-27.5</v>
      </c>
      <c r="AF757" s="339"/>
      <c r="AG757" s="338"/>
      <c r="AH757" s="336"/>
      <c r="AI757" s="161">
        <f t="shared" si="386"/>
        <v>0</v>
      </c>
      <c r="AJ757" s="162">
        <f t="shared" si="371"/>
        <v>2.5</v>
      </c>
      <c r="AK757" s="163">
        <f t="shared" si="387"/>
        <v>2.5</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f t="shared" si="372"/>
        <v>13</v>
      </c>
      <c r="AX757" s="165" t="str">
        <f t="shared" si="373"/>
        <v/>
      </c>
      <c r="AY757" s="193">
        <f t="shared" si="374"/>
        <v>13</v>
      </c>
      <c r="AZ757" s="183" t="str">
        <f t="shared" si="375"/>
        <v/>
      </c>
      <c r="BA757" s="173">
        <f t="shared" si="376"/>
        <v>0.25</v>
      </c>
      <c r="BB757" s="174" t="str">
        <f t="shared" si="377"/>
        <v/>
      </c>
      <c r="BC757" s="186">
        <f t="shared" si="400"/>
        <v>0.25</v>
      </c>
      <c r="BD757" s="174" t="str">
        <f t="shared" si="378"/>
        <v/>
      </c>
      <c r="BE757" s="201" t="str">
        <f t="shared" si="379"/>
        <v/>
      </c>
      <c r="BF757" s="174" t="str">
        <f t="shared" si="380"/>
        <v/>
      </c>
      <c r="BG757" s="186" t="str">
        <f t="shared" si="381"/>
        <v/>
      </c>
      <c r="BH757" s="175" t="str">
        <f t="shared" si="382"/>
        <v/>
      </c>
      <c r="BI757" s="632"/>
    </row>
    <row r="758" spans="1:140" ht="37.5" x14ac:dyDescent="0.3">
      <c r="A758" s="221"/>
      <c r="B758" s="222"/>
      <c r="C758" s="214">
        <v>747</v>
      </c>
      <c r="D758" s="647" t="s">
        <v>3793</v>
      </c>
      <c r="E758" s="16" t="s">
        <v>3541</v>
      </c>
      <c r="F758" s="17"/>
      <c r="G758" s="134">
        <v>44286</v>
      </c>
      <c r="H758" s="135">
        <v>44302</v>
      </c>
      <c r="I758" s="141"/>
      <c r="J758" s="25"/>
      <c r="K758" s="145"/>
      <c r="L758" s="28"/>
      <c r="M758" s="395">
        <v>44302</v>
      </c>
      <c r="N758" s="158">
        <f t="shared" si="383"/>
        <v>13</v>
      </c>
      <c r="O758" s="27"/>
      <c r="P758" s="27"/>
      <c r="Q758" s="27"/>
      <c r="R758" s="27" t="s">
        <v>0</v>
      </c>
      <c r="S758" s="27"/>
      <c r="T758" s="28"/>
      <c r="U758" s="29"/>
      <c r="V758" s="32">
        <v>0.25</v>
      </c>
      <c r="W758" s="318"/>
      <c r="X758" s="319"/>
      <c r="Y758" s="160">
        <f t="shared" si="369"/>
        <v>0.25</v>
      </c>
      <c r="Z758" s="159">
        <f t="shared" si="384"/>
        <v>2.5</v>
      </c>
      <c r="AA758" s="327"/>
      <c r="AB758" s="400">
        <f t="shared" si="393"/>
        <v>-30</v>
      </c>
      <c r="AC758" s="371"/>
      <c r="AD758" s="226" t="str">
        <f t="shared" si="370"/>
        <v/>
      </c>
      <c r="AE758" s="368">
        <f t="shared" si="385"/>
        <v>-27.5</v>
      </c>
      <c r="AF758" s="339"/>
      <c r="AG758" s="338"/>
      <c r="AH758" s="336"/>
      <c r="AI758" s="161">
        <f t="shared" si="386"/>
        <v>0</v>
      </c>
      <c r="AJ758" s="162">
        <f t="shared" si="371"/>
        <v>2.5</v>
      </c>
      <c r="AK758" s="163">
        <f t="shared" si="387"/>
        <v>2.5</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f t="shared" si="372"/>
        <v>13</v>
      </c>
      <c r="AX758" s="165" t="str">
        <f t="shared" si="373"/>
        <v/>
      </c>
      <c r="AY758" s="193">
        <f t="shared" si="374"/>
        <v>13</v>
      </c>
      <c r="AZ758" s="183" t="str">
        <f t="shared" si="375"/>
        <v/>
      </c>
      <c r="BA758" s="173">
        <f t="shared" si="376"/>
        <v>0.25</v>
      </c>
      <c r="BB758" s="174" t="str">
        <f t="shared" si="377"/>
        <v/>
      </c>
      <c r="BC758" s="186">
        <f t="shared" si="400"/>
        <v>0.25</v>
      </c>
      <c r="BD758" s="174" t="str">
        <f t="shared" si="378"/>
        <v/>
      </c>
      <c r="BE758" s="201" t="str">
        <f t="shared" si="379"/>
        <v/>
      </c>
      <c r="BF758" s="174" t="str">
        <f t="shared" si="380"/>
        <v/>
      </c>
      <c r="BG758" s="186" t="str">
        <f t="shared" si="381"/>
        <v/>
      </c>
      <c r="BH758" s="175" t="str">
        <f t="shared" si="382"/>
        <v/>
      </c>
      <c r="BI758" s="632"/>
    </row>
    <row r="759" spans="1:140" ht="150" x14ac:dyDescent="0.3">
      <c r="A759" s="221"/>
      <c r="B759" s="222"/>
      <c r="C759" s="214">
        <v>748</v>
      </c>
      <c r="D759" s="640" t="s">
        <v>3794</v>
      </c>
      <c r="E759" s="16" t="s">
        <v>46</v>
      </c>
      <c r="F759" s="17"/>
      <c r="G759" s="134">
        <v>44281</v>
      </c>
      <c r="H759" s="135">
        <v>44294</v>
      </c>
      <c r="I759" s="141" t="s">
        <v>0</v>
      </c>
      <c r="J759" s="25"/>
      <c r="K759" s="145"/>
      <c r="L759" s="28"/>
      <c r="M759" s="395">
        <v>44294</v>
      </c>
      <c r="N759" s="158">
        <f t="shared" si="383"/>
        <v>10</v>
      </c>
      <c r="O759" s="27" t="s">
        <v>0</v>
      </c>
      <c r="P759" s="27"/>
      <c r="Q759" s="27"/>
      <c r="R759" s="27"/>
      <c r="S759" s="27"/>
      <c r="T759" s="28"/>
      <c r="U759" s="29"/>
      <c r="V759" s="32">
        <v>0.25</v>
      </c>
      <c r="W759" s="318">
        <v>0.25</v>
      </c>
      <c r="X759" s="319"/>
      <c r="Y759" s="160">
        <f t="shared" si="369"/>
        <v>0.5</v>
      </c>
      <c r="Z759" s="159">
        <f t="shared" si="384"/>
        <v>7.5</v>
      </c>
      <c r="AA759" s="327"/>
      <c r="AB759" s="400">
        <f t="shared" si="393"/>
        <v>-30</v>
      </c>
      <c r="AC759" s="371"/>
      <c r="AD759" s="226" t="str">
        <f t="shared" si="370"/>
        <v/>
      </c>
      <c r="AE759" s="368">
        <f t="shared" si="385"/>
        <v>-22.5</v>
      </c>
      <c r="AF759" s="339"/>
      <c r="AG759" s="338"/>
      <c r="AH759" s="336"/>
      <c r="AI759" s="161">
        <f t="shared" si="386"/>
        <v>0</v>
      </c>
      <c r="AJ759" s="162">
        <f t="shared" si="371"/>
        <v>7.5</v>
      </c>
      <c r="AK759" s="163">
        <f t="shared" si="387"/>
        <v>7.5</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f t="shared" si="372"/>
        <v>10</v>
      </c>
      <c r="AX759" s="165" t="str">
        <f t="shared" si="373"/>
        <v/>
      </c>
      <c r="AY759" s="193">
        <f t="shared" si="374"/>
        <v>10</v>
      </c>
      <c r="AZ759" s="183" t="str">
        <f t="shared" si="375"/>
        <v/>
      </c>
      <c r="BA759" s="173">
        <f t="shared" si="376"/>
        <v>0.25</v>
      </c>
      <c r="BB759" s="174" t="str">
        <f t="shared" si="377"/>
        <v/>
      </c>
      <c r="BC759" s="186">
        <f t="shared" si="400"/>
        <v>0.25</v>
      </c>
      <c r="BD759" s="174" t="str">
        <f t="shared" si="378"/>
        <v/>
      </c>
      <c r="BE759" s="201">
        <f t="shared" si="379"/>
        <v>0.25</v>
      </c>
      <c r="BF759" s="174" t="str">
        <f t="shared" si="380"/>
        <v/>
      </c>
      <c r="BG759" s="186">
        <f t="shared" si="381"/>
        <v>0.25</v>
      </c>
      <c r="BH759" s="175" t="str">
        <f t="shared" si="382"/>
        <v/>
      </c>
      <c r="BI759" s="632"/>
    </row>
    <row r="760" spans="1:140" ht="150" x14ac:dyDescent="0.3">
      <c r="A760" s="221"/>
      <c r="B760" s="222"/>
      <c r="C760" s="213">
        <v>749</v>
      </c>
      <c r="D760" s="643" t="s">
        <v>3794</v>
      </c>
      <c r="E760" s="19" t="s">
        <v>3505</v>
      </c>
      <c r="F760" s="17"/>
      <c r="G760" s="138">
        <v>44281</v>
      </c>
      <c r="H760" s="137">
        <v>44294</v>
      </c>
      <c r="I760" s="143" t="s">
        <v>0</v>
      </c>
      <c r="J760" s="80"/>
      <c r="K760" s="147"/>
      <c r="L760" s="30"/>
      <c r="M760" s="396">
        <v>44294</v>
      </c>
      <c r="N760" s="158">
        <f t="shared" si="383"/>
        <v>10</v>
      </c>
      <c r="O760" s="27" t="s">
        <v>0</v>
      </c>
      <c r="P760" s="27"/>
      <c r="Q760" s="27"/>
      <c r="R760" s="27"/>
      <c r="S760" s="27"/>
      <c r="T760" s="30"/>
      <c r="U760" s="31"/>
      <c r="V760" s="32">
        <v>0.25</v>
      </c>
      <c r="W760" s="320">
        <v>0.25</v>
      </c>
      <c r="X760" s="318"/>
      <c r="Y760" s="160">
        <f t="shared" si="369"/>
        <v>0.5</v>
      </c>
      <c r="Z760" s="159">
        <f t="shared" si="384"/>
        <v>7.5</v>
      </c>
      <c r="AA760" s="328"/>
      <c r="AB760" s="400">
        <f t="shared" si="393"/>
        <v>-30</v>
      </c>
      <c r="AC760" s="371"/>
      <c r="AD760" s="226" t="str">
        <f t="shared" si="370"/>
        <v/>
      </c>
      <c r="AE760" s="368">
        <f t="shared" si="385"/>
        <v>-22.5</v>
      </c>
      <c r="AF760" s="340"/>
      <c r="AG760" s="341"/>
      <c r="AH760" s="339"/>
      <c r="AI760" s="161">
        <f t="shared" si="386"/>
        <v>0</v>
      </c>
      <c r="AJ760" s="162">
        <f t="shared" si="371"/>
        <v>7.5</v>
      </c>
      <c r="AK760" s="163">
        <f t="shared" si="387"/>
        <v>7.5</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f t="shared" si="372"/>
        <v>10</v>
      </c>
      <c r="AX760" s="165" t="str">
        <f t="shared" si="373"/>
        <v/>
      </c>
      <c r="AY760" s="193">
        <f t="shared" si="374"/>
        <v>10</v>
      </c>
      <c r="AZ760" s="183" t="str">
        <f t="shared" si="375"/>
        <v/>
      </c>
      <c r="BA760" s="173">
        <f t="shared" si="376"/>
        <v>0.25</v>
      </c>
      <c r="BB760" s="174" t="str">
        <f t="shared" si="377"/>
        <v/>
      </c>
      <c r="BC760" s="186">
        <f t="shared" si="400"/>
        <v>0.25</v>
      </c>
      <c r="BD760" s="174" t="str">
        <f t="shared" si="378"/>
        <v/>
      </c>
      <c r="BE760" s="201">
        <f t="shared" si="379"/>
        <v>0.25</v>
      </c>
      <c r="BF760" s="174" t="str">
        <f t="shared" si="380"/>
        <v/>
      </c>
      <c r="BG760" s="186">
        <f t="shared" si="381"/>
        <v>0.25</v>
      </c>
      <c r="BH760" s="175" t="str">
        <f t="shared" si="382"/>
        <v/>
      </c>
      <c r="BI760" s="632"/>
    </row>
    <row r="761" spans="1:140" s="26" customFormat="1" ht="150" x14ac:dyDescent="0.3">
      <c r="A761" s="221"/>
      <c r="B761" s="222"/>
      <c r="C761" s="213">
        <v>750</v>
      </c>
      <c r="D761" s="647" t="s">
        <v>3794</v>
      </c>
      <c r="E761" s="24" t="s">
        <v>3795</v>
      </c>
      <c r="F761" s="17"/>
      <c r="G761" s="134">
        <v>44281</v>
      </c>
      <c r="H761" s="139">
        <v>44294</v>
      </c>
      <c r="I761" s="141" t="s">
        <v>0</v>
      </c>
      <c r="J761" s="25"/>
      <c r="K761" s="145"/>
      <c r="L761" s="28"/>
      <c r="M761" s="395">
        <v>44294</v>
      </c>
      <c r="N761" s="158">
        <f t="shared" si="383"/>
        <v>10</v>
      </c>
      <c r="O761" s="27"/>
      <c r="P761" s="27"/>
      <c r="Q761" s="27"/>
      <c r="R761" s="27" t="s">
        <v>0</v>
      </c>
      <c r="S761" s="27"/>
      <c r="T761" s="27"/>
      <c r="U761" s="28"/>
      <c r="V761" s="32">
        <v>0.25</v>
      </c>
      <c r="W761" s="318"/>
      <c r="X761" s="318"/>
      <c r="Y761" s="160">
        <f t="shared" si="369"/>
        <v>0.25</v>
      </c>
      <c r="Z761" s="159">
        <f t="shared" si="384"/>
        <v>2.5</v>
      </c>
      <c r="AA761" s="327"/>
      <c r="AB761" s="400">
        <f t="shared" si="393"/>
        <v>-30</v>
      </c>
      <c r="AC761" s="371"/>
      <c r="AD761" s="226" t="str">
        <f t="shared" si="370"/>
        <v/>
      </c>
      <c r="AE761" s="368">
        <f t="shared" si="385"/>
        <v>-27.5</v>
      </c>
      <c r="AF761" s="339"/>
      <c r="AG761" s="342"/>
      <c r="AH761" s="339"/>
      <c r="AI761" s="161">
        <f t="shared" si="386"/>
        <v>0</v>
      </c>
      <c r="AJ761" s="162">
        <f t="shared" si="371"/>
        <v>2.5</v>
      </c>
      <c r="AK761" s="163">
        <f t="shared" si="387"/>
        <v>2.5</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f t="shared" si="372"/>
        <v>10</v>
      </c>
      <c r="AX761" s="165" t="str">
        <f t="shared" si="373"/>
        <v/>
      </c>
      <c r="AY761" s="193">
        <f t="shared" si="374"/>
        <v>10</v>
      </c>
      <c r="AZ761" s="183" t="str">
        <f t="shared" si="375"/>
        <v/>
      </c>
      <c r="BA761" s="173">
        <f t="shared" si="376"/>
        <v>0.25</v>
      </c>
      <c r="BB761" s="174" t="str">
        <f t="shared" si="377"/>
        <v/>
      </c>
      <c r="BC761" s="186">
        <f t="shared" si="400"/>
        <v>0.25</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68.75" x14ac:dyDescent="0.3">
      <c r="A762" s="219"/>
      <c r="B762" s="220"/>
      <c r="C762" s="213">
        <v>751</v>
      </c>
      <c r="D762" s="657" t="s">
        <v>3796</v>
      </c>
      <c r="E762" s="35" t="s">
        <v>46</v>
      </c>
      <c r="F762" s="34"/>
      <c r="G762" s="131">
        <v>44285</v>
      </c>
      <c r="H762" s="136">
        <v>44295</v>
      </c>
      <c r="I762" s="140" t="s">
        <v>0</v>
      </c>
      <c r="J762" s="78"/>
      <c r="K762" s="144"/>
      <c r="L762" s="119"/>
      <c r="M762" s="395">
        <v>44295</v>
      </c>
      <c r="N762" s="158">
        <f t="shared" si="383"/>
        <v>9</v>
      </c>
      <c r="O762" s="321"/>
      <c r="P762" s="315"/>
      <c r="Q762" s="315"/>
      <c r="R762" s="315" t="s">
        <v>0</v>
      </c>
      <c r="S762" s="315"/>
      <c r="T762" s="315"/>
      <c r="U762" s="316"/>
      <c r="V762" s="167">
        <v>0.25</v>
      </c>
      <c r="W762" s="313"/>
      <c r="X762" s="313"/>
      <c r="Y762" s="160">
        <f t="shared" si="369"/>
        <v>0.25</v>
      </c>
      <c r="Z762" s="159">
        <f t="shared" si="384"/>
        <v>2.5</v>
      </c>
      <c r="AA762" s="327"/>
      <c r="AB762" s="400">
        <f t="shared" si="393"/>
        <v>-30</v>
      </c>
      <c r="AC762" s="371"/>
      <c r="AD762" s="226" t="str">
        <f t="shared" si="370"/>
        <v/>
      </c>
      <c r="AE762" s="368">
        <f t="shared" si="385"/>
        <v>-27.5</v>
      </c>
      <c r="AF762" s="339"/>
      <c r="AG762" s="338"/>
      <c r="AH762" s="336"/>
      <c r="AI762" s="161">
        <f t="shared" si="386"/>
        <v>0</v>
      </c>
      <c r="AJ762" s="162">
        <f t="shared" si="371"/>
        <v>2.5</v>
      </c>
      <c r="AK762" s="163">
        <f t="shared" si="387"/>
        <v>2.5</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f t="shared" si="372"/>
        <v>9</v>
      </c>
      <c r="AX762" s="165" t="str">
        <f t="shared" si="373"/>
        <v/>
      </c>
      <c r="AY762" s="193">
        <f t="shared" si="374"/>
        <v>9</v>
      </c>
      <c r="AZ762" s="183" t="str">
        <f t="shared" si="375"/>
        <v/>
      </c>
      <c r="BA762" s="173">
        <f t="shared" si="376"/>
        <v>0.25</v>
      </c>
      <c r="BB762" s="174" t="str">
        <f t="shared" si="377"/>
        <v/>
      </c>
      <c r="BC762" s="186">
        <f t="shared" si="400"/>
        <v>0.25</v>
      </c>
      <c r="BD762" s="174" t="str">
        <f t="shared" si="378"/>
        <v/>
      </c>
      <c r="BE762" s="201" t="str">
        <f t="shared" si="379"/>
        <v/>
      </c>
      <c r="BF762" s="174" t="str">
        <f t="shared" si="380"/>
        <v/>
      </c>
      <c r="BG762" s="186" t="str">
        <f t="shared" si="381"/>
        <v/>
      </c>
      <c r="BH762" s="175" t="str">
        <f t="shared" si="382"/>
        <v/>
      </c>
      <c r="BI762" s="632"/>
    </row>
    <row r="763" spans="1:140" ht="168.75" x14ac:dyDescent="0.3">
      <c r="A763" s="219"/>
      <c r="B763" s="220"/>
      <c r="C763" s="213">
        <v>752</v>
      </c>
      <c r="D763" s="658" t="s">
        <v>3796</v>
      </c>
      <c r="E763" s="33" t="s">
        <v>3505</v>
      </c>
      <c r="F763" s="34"/>
      <c r="G763" s="131">
        <v>44285</v>
      </c>
      <c r="H763" s="133">
        <v>44295</v>
      </c>
      <c r="I763" s="140" t="s">
        <v>0</v>
      </c>
      <c r="J763" s="78"/>
      <c r="K763" s="144"/>
      <c r="L763" s="119"/>
      <c r="M763" s="394">
        <v>44295</v>
      </c>
      <c r="N763" s="158">
        <f t="shared" si="383"/>
        <v>9</v>
      </c>
      <c r="O763" s="315"/>
      <c r="P763" s="315"/>
      <c r="Q763" s="315"/>
      <c r="R763" s="315" t="s">
        <v>0</v>
      </c>
      <c r="S763" s="315"/>
      <c r="T763" s="316"/>
      <c r="U763" s="317"/>
      <c r="V763" s="167">
        <v>0.25</v>
      </c>
      <c r="W763" s="313"/>
      <c r="X763" s="313"/>
      <c r="Y763" s="160">
        <f t="shared" si="369"/>
        <v>0.25</v>
      </c>
      <c r="Z763" s="159">
        <f t="shared" si="384"/>
        <v>2.5</v>
      </c>
      <c r="AA763" s="326"/>
      <c r="AB763" s="400">
        <f t="shared" si="393"/>
        <v>-30</v>
      </c>
      <c r="AC763" s="370"/>
      <c r="AD763" s="226" t="str">
        <f t="shared" si="370"/>
        <v/>
      </c>
      <c r="AE763" s="368">
        <f t="shared" si="385"/>
        <v>-27.5</v>
      </c>
      <c r="AF763" s="331"/>
      <c r="AG763" s="333"/>
      <c r="AH763" s="334"/>
      <c r="AI763" s="161">
        <f t="shared" si="386"/>
        <v>0</v>
      </c>
      <c r="AJ763" s="162">
        <f t="shared" si="371"/>
        <v>2.5</v>
      </c>
      <c r="AK763" s="163">
        <f t="shared" si="387"/>
        <v>2.5</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f t="shared" si="372"/>
        <v>9</v>
      </c>
      <c r="AX763" s="165" t="str">
        <f t="shared" si="373"/>
        <v/>
      </c>
      <c r="AY763" s="193">
        <f t="shared" si="374"/>
        <v>9</v>
      </c>
      <c r="AZ763" s="183" t="str">
        <f t="shared" si="375"/>
        <v/>
      </c>
      <c r="BA763" s="173">
        <f t="shared" si="376"/>
        <v>0.25</v>
      </c>
      <c r="BB763" s="174" t="str">
        <f t="shared" si="377"/>
        <v/>
      </c>
      <c r="BC763" s="186">
        <f t="shared" si="400"/>
        <v>0.25</v>
      </c>
      <c r="BD763" s="174" t="str">
        <f t="shared" si="378"/>
        <v/>
      </c>
      <c r="BE763" s="201" t="str">
        <f t="shared" si="379"/>
        <v/>
      </c>
      <c r="BF763" s="174" t="str">
        <f t="shared" si="380"/>
        <v/>
      </c>
      <c r="BG763" s="186" t="str">
        <f t="shared" si="381"/>
        <v/>
      </c>
      <c r="BH763" s="175" t="str">
        <f t="shared" si="382"/>
        <v/>
      </c>
      <c r="BI763" s="632"/>
    </row>
    <row r="764" spans="1:140" ht="168.75" x14ac:dyDescent="0.3">
      <c r="A764" s="219"/>
      <c r="B764" s="220"/>
      <c r="C764" s="213">
        <v>753</v>
      </c>
      <c r="D764" s="659" t="s">
        <v>3796</v>
      </c>
      <c r="E764" s="33" t="s">
        <v>3795</v>
      </c>
      <c r="F764" s="34"/>
      <c r="G764" s="134">
        <v>44285</v>
      </c>
      <c r="H764" s="135">
        <v>44295</v>
      </c>
      <c r="I764" s="141" t="s">
        <v>0</v>
      </c>
      <c r="J764" s="25"/>
      <c r="K764" s="145"/>
      <c r="L764" s="28"/>
      <c r="M764" s="395">
        <v>44295</v>
      </c>
      <c r="N764" s="158">
        <f t="shared" si="383"/>
        <v>9</v>
      </c>
      <c r="O764" s="315"/>
      <c r="P764" s="315"/>
      <c r="Q764" s="315"/>
      <c r="R764" s="315" t="s">
        <v>0</v>
      </c>
      <c r="S764" s="315"/>
      <c r="T764" s="316"/>
      <c r="U764" s="317"/>
      <c r="V764" s="167">
        <v>0.25</v>
      </c>
      <c r="W764" s="313"/>
      <c r="X764" s="313"/>
      <c r="Y764" s="160">
        <f t="shared" si="369"/>
        <v>0.25</v>
      </c>
      <c r="Z764" s="159">
        <f t="shared" si="384"/>
        <v>2.5</v>
      </c>
      <c r="AA764" s="326"/>
      <c r="AB764" s="400">
        <f t="shared" si="393"/>
        <v>-30</v>
      </c>
      <c r="AC764" s="370"/>
      <c r="AD764" s="226" t="str">
        <f t="shared" si="370"/>
        <v/>
      </c>
      <c r="AE764" s="368">
        <f t="shared" si="385"/>
        <v>-27.5</v>
      </c>
      <c r="AF764" s="331"/>
      <c r="AG764" s="333"/>
      <c r="AH764" s="334"/>
      <c r="AI764" s="161">
        <f t="shared" si="386"/>
        <v>0</v>
      </c>
      <c r="AJ764" s="162">
        <f t="shared" si="371"/>
        <v>2.5</v>
      </c>
      <c r="AK764" s="163">
        <f t="shared" si="387"/>
        <v>2.5</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f t="shared" si="372"/>
        <v>9</v>
      </c>
      <c r="AX764" s="165" t="str">
        <f t="shared" si="373"/>
        <v/>
      </c>
      <c r="AY764" s="193">
        <f t="shared" si="374"/>
        <v>9</v>
      </c>
      <c r="AZ764" s="183" t="str">
        <f t="shared" si="375"/>
        <v/>
      </c>
      <c r="BA764" s="173">
        <f t="shared" si="376"/>
        <v>0.25</v>
      </c>
      <c r="BB764" s="174" t="str">
        <f t="shared" si="377"/>
        <v/>
      </c>
      <c r="BC764" s="186">
        <f t="shared" si="400"/>
        <v>0.25</v>
      </c>
      <c r="BD764" s="174" t="str">
        <f t="shared" si="378"/>
        <v/>
      </c>
      <c r="BE764" s="201" t="str">
        <f t="shared" si="379"/>
        <v/>
      </c>
      <c r="BF764" s="174" t="str">
        <f t="shared" si="380"/>
        <v/>
      </c>
      <c r="BG764" s="186" t="str">
        <f t="shared" si="381"/>
        <v/>
      </c>
      <c r="BH764" s="175" t="str">
        <f t="shared" si="382"/>
        <v/>
      </c>
      <c r="BI764" s="632"/>
    </row>
    <row r="765" spans="1:140" ht="37.5" x14ac:dyDescent="0.3">
      <c r="A765" s="219"/>
      <c r="B765" s="220"/>
      <c r="C765" s="213">
        <v>754</v>
      </c>
      <c r="D765" s="657" t="s">
        <v>3797</v>
      </c>
      <c r="E765" s="33" t="s">
        <v>46</v>
      </c>
      <c r="F765" s="34"/>
      <c r="G765" s="134">
        <v>44287</v>
      </c>
      <c r="H765" s="135">
        <v>44307</v>
      </c>
      <c r="I765" s="141"/>
      <c r="J765" s="25"/>
      <c r="K765" s="145"/>
      <c r="L765" s="28"/>
      <c r="M765" s="395">
        <v>44307</v>
      </c>
      <c r="N765" s="158">
        <f t="shared" si="383"/>
        <v>15</v>
      </c>
      <c r="O765" s="315" t="s">
        <v>0</v>
      </c>
      <c r="P765" s="315"/>
      <c r="Q765" s="315"/>
      <c r="R765" s="315"/>
      <c r="S765" s="315"/>
      <c r="T765" s="316"/>
      <c r="U765" s="317"/>
      <c r="V765" s="167">
        <v>0.25</v>
      </c>
      <c r="W765" s="313">
        <v>0.25</v>
      </c>
      <c r="X765" s="313"/>
      <c r="Y765" s="160">
        <f t="shared" si="369"/>
        <v>0.5</v>
      </c>
      <c r="Z765" s="159">
        <f t="shared" si="384"/>
        <v>7.5</v>
      </c>
      <c r="AA765" s="326"/>
      <c r="AB765" s="400">
        <f t="shared" si="393"/>
        <v>-30</v>
      </c>
      <c r="AC765" s="370"/>
      <c r="AD765" s="226" t="str">
        <f t="shared" si="370"/>
        <v/>
      </c>
      <c r="AE765" s="368">
        <f t="shared" si="385"/>
        <v>-22.5</v>
      </c>
      <c r="AF765" s="331"/>
      <c r="AG765" s="333"/>
      <c r="AH765" s="334"/>
      <c r="AI765" s="161">
        <f t="shared" si="386"/>
        <v>0</v>
      </c>
      <c r="AJ765" s="162">
        <f t="shared" si="371"/>
        <v>7.5</v>
      </c>
      <c r="AK765" s="163">
        <f t="shared" si="387"/>
        <v>7.5</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f t="shared" si="372"/>
        <v>15</v>
      </c>
      <c r="AX765" s="165" t="str">
        <f t="shared" si="373"/>
        <v/>
      </c>
      <c r="AY765" s="193">
        <f t="shared" si="374"/>
        <v>15</v>
      </c>
      <c r="AZ765" s="183" t="str">
        <f t="shared" si="375"/>
        <v/>
      </c>
      <c r="BA765" s="173">
        <f t="shared" si="376"/>
        <v>0.25</v>
      </c>
      <c r="BB765" s="174" t="str">
        <f t="shared" si="377"/>
        <v/>
      </c>
      <c r="BC765" s="186">
        <f t="shared" si="400"/>
        <v>0.25</v>
      </c>
      <c r="BD765" s="174" t="str">
        <f t="shared" si="378"/>
        <v/>
      </c>
      <c r="BE765" s="201">
        <f t="shared" si="379"/>
        <v>0.25</v>
      </c>
      <c r="BF765" s="174" t="str">
        <f t="shared" si="380"/>
        <v/>
      </c>
      <c r="BG765" s="186">
        <f t="shared" si="381"/>
        <v>0.25</v>
      </c>
      <c r="BH765" s="175" t="str">
        <f t="shared" si="382"/>
        <v/>
      </c>
      <c r="BI765" s="632"/>
    </row>
    <row r="766" spans="1:140" ht="37.5" x14ac:dyDescent="0.3">
      <c r="A766" s="221"/>
      <c r="B766" s="222"/>
      <c r="C766" s="214">
        <v>755</v>
      </c>
      <c r="D766" s="640" t="s">
        <v>3798</v>
      </c>
      <c r="E766" s="16" t="s">
        <v>46</v>
      </c>
      <c r="F766" s="17"/>
      <c r="G766" s="134">
        <v>44288</v>
      </c>
      <c r="H766" s="135">
        <v>44316</v>
      </c>
      <c r="I766" s="141"/>
      <c r="J766" s="25"/>
      <c r="K766" s="145"/>
      <c r="L766" s="28"/>
      <c r="M766" s="395">
        <v>44316</v>
      </c>
      <c r="N766" s="158">
        <f t="shared" si="383"/>
        <v>21</v>
      </c>
      <c r="O766" s="27"/>
      <c r="P766" s="27"/>
      <c r="Q766" s="27"/>
      <c r="R766" s="27" t="s">
        <v>0</v>
      </c>
      <c r="S766" s="27"/>
      <c r="T766" s="28"/>
      <c r="U766" s="29"/>
      <c r="V766" s="167">
        <v>0.25</v>
      </c>
      <c r="W766" s="313"/>
      <c r="X766" s="313"/>
      <c r="Y766" s="160">
        <f t="shared" si="369"/>
        <v>0.25</v>
      </c>
      <c r="Z766" s="159">
        <f t="shared" si="384"/>
        <v>2.5</v>
      </c>
      <c r="AA766" s="327"/>
      <c r="AB766" s="400">
        <f t="shared" si="393"/>
        <v>-30</v>
      </c>
      <c r="AC766" s="371"/>
      <c r="AD766" s="226" t="str">
        <f t="shared" si="370"/>
        <v/>
      </c>
      <c r="AE766" s="368">
        <f t="shared" si="385"/>
        <v>-27.5</v>
      </c>
      <c r="AF766" s="339"/>
      <c r="AG766" s="338"/>
      <c r="AH766" s="336"/>
      <c r="AI766" s="161">
        <f t="shared" si="386"/>
        <v>0</v>
      </c>
      <c r="AJ766" s="162">
        <f t="shared" si="371"/>
        <v>2.5</v>
      </c>
      <c r="AK766" s="163">
        <f t="shared" si="387"/>
        <v>2.5</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f t="shared" si="372"/>
        <v>21</v>
      </c>
      <c r="AX766" s="165" t="str">
        <f t="shared" si="373"/>
        <v/>
      </c>
      <c r="AY766" s="193">
        <f t="shared" si="374"/>
        <v>21</v>
      </c>
      <c r="AZ766" s="183" t="str">
        <f t="shared" si="375"/>
        <v/>
      </c>
      <c r="BA766" s="173">
        <f t="shared" si="376"/>
        <v>0.25</v>
      </c>
      <c r="BB766" s="174" t="str">
        <f t="shared" si="377"/>
        <v/>
      </c>
      <c r="BC766" s="186">
        <f t="shared" si="400"/>
        <v>0.25</v>
      </c>
      <c r="BD766" s="174" t="str">
        <f t="shared" si="378"/>
        <v/>
      </c>
      <c r="BE766" s="201" t="str">
        <f t="shared" si="379"/>
        <v/>
      </c>
      <c r="BF766" s="174" t="str">
        <f t="shared" si="380"/>
        <v/>
      </c>
      <c r="BG766" s="186" t="str">
        <f t="shared" si="381"/>
        <v/>
      </c>
      <c r="BH766" s="175" t="str">
        <f t="shared" si="382"/>
        <v/>
      </c>
      <c r="BI766" s="632"/>
    </row>
    <row r="767" spans="1:140" ht="37.5" x14ac:dyDescent="0.3">
      <c r="A767" s="221"/>
      <c r="B767" s="222"/>
      <c r="C767" s="213">
        <v>756</v>
      </c>
      <c r="D767" s="643" t="s">
        <v>3798</v>
      </c>
      <c r="E767" s="16" t="s">
        <v>3505</v>
      </c>
      <c r="F767" s="17"/>
      <c r="G767" s="134">
        <v>44288</v>
      </c>
      <c r="H767" s="135">
        <v>44316</v>
      </c>
      <c r="I767" s="141"/>
      <c r="J767" s="25"/>
      <c r="K767" s="145"/>
      <c r="L767" s="28"/>
      <c r="M767" s="395">
        <v>44316</v>
      </c>
      <c r="N767" s="158">
        <f t="shared" si="383"/>
        <v>21</v>
      </c>
      <c r="O767" s="27"/>
      <c r="P767" s="27"/>
      <c r="Q767" s="27"/>
      <c r="R767" s="27" t="s">
        <v>0</v>
      </c>
      <c r="S767" s="27"/>
      <c r="T767" s="28"/>
      <c r="U767" s="29"/>
      <c r="V767" s="32">
        <v>0.25</v>
      </c>
      <c r="W767" s="318"/>
      <c r="X767" s="319"/>
      <c r="Y767" s="160">
        <f t="shared" si="369"/>
        <v>0.25</v>
      </c>
      <c r="Z767" s="159">
        <f t="shared" si="384"/>
        <v>2.5</v>
      </c>
      <c r="AA767" s="327"/>
      <c r="AB767" s="400">
        <f t="shared" si="393"/>
        <v>-30</v>
      </c>
      <c r="AC767" s="371"/>
      <c r="AD767" s="226" t="str">
        <f t="shared" si="370"/>
        <v/>
      </c>
      <c r="AE767" s="368">
        <f t="shared" si="385"/>
        <v>-27.5</v>
      </c>
      <c r="AF767" s="339"/>
      <c r="AG767" s="338"/>
      <c r="AH767" s="336"/>
      <c r="AI767" s="161">
        <f t="shared" si="386"/>
        <v>0</v>
      </c>
      <c r="AJ767" s="162">
        <f t="shared" si="371"/>
        <v>2.5</v>
      </c>
      <c r="AK767" s="163">
        <f t="shared" si="387"/>
        <v>2.5</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f t="shared" si="372"/>
        <v>21</v>
      </c>
      <c r="AX767" s="165" t="str">
        <f t="shared" si="373"/>
        <v/>
      </c>
      <c r="AY767" s="193">
        <f t="shared" si="374"/>
        <v>21</v>
      </c>
      <c r="AZ767" s="183" t="str">
        <f t="shared" si="375"/>
        <v/>
      </c>
      <c r="BA767" s="173">
        <f t="shared" si="376"/>
        <v>0.25</v>
      </c>
      <c r="BB767" s="174" t="str">
        <f t="shared" si="377"/>
        <v/>
      </c>
      <c r="BC767" s="186">
        <f t="shared" si="400"/>
        <v>0.25</v>
      </c>
      <c r="BD767" s="174" t="str">
        <f t="shared" si="378"/>
        <v/>
      </c>
      <c r="BE767" s="201" t="str">
        <f t="shared" si="379"/>
        <v/>
      </c>
      <c r="BF767" s="174" t="str">
        <f t="shared" si="380"/>
        <v/>
      </c>
      <c r="BG767" s="186" t="str">
        <f t="shared" si="381"/>
        <v/>
      </c>
      <c r="BH767" s="175" t="str">
        <f t="shared" si="382"/>
        <v/>
      </c>
      <c r="BI767" s="632"/>
    </row>
    <row r="768" spans="1:140" ht="37.5" x14ac:dyDescent="0.3">
      <c r="A768" s="221"/>
      <c r="B768" s="222"/>
      <c r="C768" s="214">
        <v>757</v>
      </c>
      <c r="D768" s="647" t="s">
        <v>3798</v>
      </c>
      <c r="E768" s="16" t="s">
        <v>3541</v>
      </c>
      <c r="F768" s="17"/>
      <c r="G768" s="134">
        <v>44288</v>
      </c>
      <c r="H768" s="135">
        <v>44316</v>
      </c>
      <c r="I768" s="141"/>
      <c r="J768" s="25"/>
      <c r="K768" s="145"/>
      <c r="L768" s="28"/>
      <c r="M768" s="395">
        <v>44316</v>
      </c>
      <c r="N768" s="158">
        <f t="shared" si="383"/>
        <v>21</v>
      </c>
      <c r="O768" s="27"/>
      <c r="P768" s="27"/>
      <c r="Q768" s="27"/>
      <c r="R768" s="27" t="s">
        <v>0</v>
      </c>
      <c r="S768" s="27"/>
      <c r="T768" s="28"/>
      <c r="U768" s="29"/>
      <c r="V768" s="32">
        <v>0.25</v>
      </c>
      <c r="W768" s="318"/>
      <c r="X768" s="319"/>
      <c r="Y768" s="160">
        <f t="shared" si="369"/>
        <v>0.25</v>
      </c>
      <c r="Z768" s="159">
        <f t="shared" si="384"/>
        <v>2.5</v>
      </c>
      <c r="AA768" s="327"/>
      <c r="AB768" s="400">
        <f t="shared" si="393"/>
        <v>-30</v>
      </c>
      <c r="AC768" s="371"/>
      <c r="AD768" s="226" t="str">
        <f t="shared" si="370"/>
        <v/>
      </c>
      <c r="AE768" s="368">
        <f t="shared" si="385"/>
        <v>-27.5</v>
      </c>
      <c r="AF768" s="339"/>
      <c r="AG768" s="338"/>
      <c r="AH768" s="336"/>
      <c r="AI768" s="161">
        <f t="shared" si="386"/>
        <v>0</v>
      </c>
      <c r="AJ768" s="162">
        <f t="shared" si="371"/>
        <v>2.5</v>
      </c>
      <c r="AK768" s="163">
        <f t="shared" si="387"/>
        <v>2.5</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f t="shared" si="372"/>
        <v>21</v>
      </c>
      <c r="AX768" s="165" t="str">
        <f t="shared" si="373"/>
        <v/>
      </c>
      <c r="AY768" s="193">
        <f t="shared" si="374"/>
        <v>21</v>
      </c>
      <c r="AZ768" s="183" t="str">
        <f t="shared" si="375"/>
        <v/>
      </c>
      <c r="BA768" s="173">
        <f t="shared" si="376"/>
        <v>0.25</v>
      </c>
      <c r="BB768" s="174" t="str">
        <f t="shared" si="377"/>
        <v/>
      </c>
      <c r="BC768" s="186">
        <f t="shared" si="400"/>
        <v>0.25</v>
      </c>
      <c r="BD768" s="174" t="str">
        <f t="shared" si="378"/>
        <v/>
      </c>
      <c r="BE768" s="201" t="str">
        <f t="shared" si="379"/>
        <v/>
      </c>
      <c r="BF768" s="174" t="str">
        <f t="shared" si="380"/>
        <v/>
      </c>
      <c r="BG768" s="186" t="str">
        <f t="shared" si="381"/>
        <v/>
      </c>
      <c r="BH768" s="175" t="str">
        <f t="shared" si="382"/>
        <v/>
      </c>
      <c r="BI768" s="632"/>
    </row>
    <row r="769" spans="1:61" ht="37.5" x14ac:dyDescent="0.3">
      <c r="A769" s="221"/>
      <c r="B769" s="222"/>
      <c r="C769" s="214">
        <v>758</v>
      </c>
      <c r="D769" s="655" t="s">
        <v>3799</v>
      </c>
      <c r="E769" s="18" t="s">
        <v>46</v>
      </c>
      <c r="F769" s="17"/>
      <c r="G769" s="134">
        <v>44288</v>
      </c>
      <c r="H769" s="135">
        <v>44316</v>
      </c>
      <c r="I769" s="141"/>
      <c r="J769" s="25"/>
      <c r="K769" s="145"/>
      <c r="L769" s="28"/>
      <c r="M769" s="395">
        <v>44316</v>
      </c>
      <c r="N769" s="158">
        <f t="shared" si="383"/>
        <v>21</v>
      </c>
      <c r="O769" s="27"/>
      <c r="P769" s="27"/>
      <c r="Q769" s="27"/>
      <c r="R769" s="27" t="s">
        <v>0</v>
      </c>
      <c r="S769" s="27"/>
      <c r="T769" s="28"/>
      <c r="U769" s="29"/>
      <c r="V769" s="32">
        <v>0.25</v>
      </c>
      <c r="W769" s="318"/>
      <c r="X769" s="319"/>
      <c r="Y769" s="160">
        <f t="shared" si="369"/>
        <v>0.25</v>
      </c>
      <c r="Z769" s="159">
        <f t="shared" si="384"/>
        <v>2.5</v>
      </c>
      <c r="AA769" s="327"/>
      <c r="AB769" s="400">
        <f t="shared" si="393"/>
        <v>-30</v>
      </c>
      <c r="AC769" s="371"/>
      <c r="AD769" s="226" t="str">
        <f t="shared" si="370"/>
        <v/>
      </c>
      <c r="AE769" s="368">
        <f t="shared" si="385"/>
        <v>-27.5</v>
      </c>
      <c r="AF769" s="339"/>
      <c r="AG769" s="338"/>
      <c r="AH769" s="336"/>
      <c r="AI769" s="161">
        <f t="shared" si="386"/>
        <v>0</v>
      </c>
      <c r="AJ769" s="162">
        <f t="shared" si="371"/>
        <v>2.5</v>
      </c>
      <c r="AK769" s="163">
        <f t="shared" si="387"/>
        <v>2.5</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f t="shared" si="372"/>
        <v>21</v>
      </c>
      <c r="AX769" s="165" t="str">
        <f t="shared" si="373"/>
        <v/>
      </c>
      <c r="AY769" s="193">
        <f t="shared" si="374"/>
        <v>21</v>
      </c>
      <c r="AZ769" s="183" t="str">
        <f t="shared" si="375"/>
        <v/>
      </c>
      <c r="BA769" s="173">
        <f t="shared" si="376"/>
        <v>0.25</v>
      </c>
      <c r="BB769" s="174" t="str">
        <f t="shared" si="377"/>
        <v/>
      </c>
      <c r="BC769" s="186">
        <f t="shared" si="400"/>
        <v>0.25</v>
      </c>
      <c r="BD769" s="174" t="str">
        <f t="shared" si="378"/>
        <v/>
      </c>
      <c r="BE769" s="201" t="str">
        <f t="shared" si="379"/>
        <v/>
      </c>
      <c r="BF769" s="174" t="str">
        <f t="shared" si="380"/>
        <v/>
      </c>
      <c r="BG769" s="186" t="str">
        <f t="shared" si="381"/>
        <v/>
      </c>
      <c r="BH769" s="175" t="str">
        <f t="shared" si="382"/>
        <v/>
      </c>
      <c r="BI769" s="632"/>
    </row>
    <row r="770" spans="1:61" ht="37.5" x14ac:dyDescent="0.3">
      <c r="A770" s="221"/>
      <c r="B770" s="222"/>
      <c r="C770" s="213">
        <v>759</v>
      </c>
      <c r="D770" s="660" t="s">
        <v>3799</v>
      </c>
      <c r="E770" s="16" t="s">
        <v>3505</v>
      </c>
      <c r="F770" s="17"/>
      <c r="G770" s="134">
        <v>44288</v>
      </c>
      <c r="H770" s="135">
        <v>44316</v>
      </c>
      <c r="I770" s="141"/>
      <c r="J770" s="25"/>
      <c r="K770" s="145"/>
      <c r="L770" s="28"/>
      <c r="M770" s="395">
        <v>44316</v>
      </c>
      <c r="N770" s="158">
        <f t="shared" si="383"/>
        <v>21</v>
      </c>
      <c r="O770" s="27"/>
      <c r="P770" s="27"/>
      <c r="Q770" s="27"/>
      <c r="R770" s="27" t="s">
        <v>0</v>
      </c>
      <c r="S770" s="27"/>
      <c r="T770" s="28"/>
      <c r="U770" s="29"/>
      <c r="V770" s="32">
        <v>0.25</v>
      </c>
      <c r="W770" s="318"/>
      <c r="X770" s="319"/>
      <c r="Y770" s="160">
        <f t="shared" si="369"/>
        <v>0.25</v>
      </c>
      <c r="Z770" s="159">
        <f t="shared" si="384"/>
        <v>2.5</v>
      </c>
      <c r="AA770" s="327"/>
      <c r="AB770" s="400">
        <f t="shared" si="393"/>
        <v>-30</v>
      </c>
      <c r="AC770" s="371"/>
      <c r="AD770" s="226" t="str">
        <f t="shared" si="370"/>
        <v/>
      </c>
      <c r="AE770" s="368">
        <f t="shared" si="385"/>
        <v>-27.5</v>
      </c>
      <c r="AF770" s="339"/>
      <c r="AG770" s="338"/>
      <c r="AH770" s="336"/>
      <c r="AI770" s="161">
        <f t="shared" si="386"/>
        <v>0</v>
      </c>
      <c r="AJ770" s="162">
        <f t="shared" si="371"/>
        <v>2.5</v>
      </c>
      <c r="AK770" s="163">
        <f t="shared" si="387"/>
        <v>2.5</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f t="shared" si="372"/>
        <v>21</v>
      </c>
      <c r="AX770" s="165" t="str">
        <f t="shared" si="373"/>
        <v/>
      </c>
      <c r="AY770" s="193">
        <f t="shared" si="374"/>
        <v>21</v>
      </c>
      <c r="AZ770" s="183" t="str">
        <f t="shared" si="375"/>
        <v/>
      </c>
      <c r="BA770" s="173">
        <f t="shared" si="376"/>
        <v>0.25</v>
      </c>
      <c r="BB770" s="174" t="str">
        <f t="shared" si="377"/>
        <v/>
      </c>
      <c r="BC770" s="186">
        <f t="shared" si="400"/>
        <v>0.25</v>
      </c>
      <c r="BD770" s="174" t="str">
        <f t="shared" si="378"/>
        <v/>
      </c>
      <c r="BE770" s="201" t="str">
        <f t="shared" si="379"/>
        <v/>
      </c>
      <c r="BF770" s="174" t="str">
        <f t="shared" si="380"/>
        <v/>
      </c>
      <c r="BG770" s="186" t="str">
        <f t="shared" si="381"/>
        <v/>
      </c>
      <c r="BH770" s="175" t="str">
        <f t="shared" si="382"/>
        <v/>
      </c>
      <c r="BI770" s="632"/>
    </row>
    <row r="771" spans="1:61" ht="37.5" x14ac:dyDescent="0.3">
      <c r="A771" s="221"/>
      <c r="B771" s="222"/>
      <c r="C771" s="214">
        <v>760</v>
      </c>
      <c r="D771" s="661" t="s">
        <v>3799</v>
      </c>
      <c r="E771" s="16" t="s">
        <v>3541</v>
      </c>
      <c r="F771" s="17"/>
      <c r="G771" s="134">
        <v>44288</v>
      </c>
      <c r="H771" s="137">
        <v>44316</v>
      </c>
      <c r="I771" s="143"/>
      <c r="J771" s="80"/>
      <c r="K771" s="147"/>
      <c r="L771" s="30"/>
      <c r="M771" s="395">
        <v>44316</v>
      </c>
      <c r="N771" s="158">
        <f t="shared" si="383"/>
        <v>21</v>
      </c>
      <c r="O771" s="27"/>
      <c r="P771" s="27"/>
      <c r="Q771" s="27"/>
      <c r="R771" s="27" t="s">
        <v>0</v>
      </c>
      <c r="S771" s="27"/>
      <c r="T771" s="28"/>
      <c r="U771" s="29"/>
      <c r="V771" s="32">
        <v>0.25</v>
      </c>
      <c r="W771" s="318"/>
      <c r="X771" s="319"/>
      <c r="Y771" s="160">
        <f t="shared" si="369"/>
        <v>0.25</v>
      </c>
      <c r="Z771" s="159">
        <f t="shared" si="384"/>
        <v>2.5</v>
      </c>
      <c r="AA771" s="327"/>
      <c r="AB771" s="400">
        <f t="shared" si="393"/>
        <v>-30</v>
      </c>
      <c r="AC771" s="371"/>
      <c r="AD771" s="226" t="str">
        <f t="shared" si="370"/>
        <v/>
      </c>
      <c r="AE771" s="368">
        <f t="shared" si="385"/>
        <v>-27.5</v>
      </c>
      <c r="AF771" s="339"/>
      <c r="AG771" s="338"/>
      <c r="AH771" s="336"/>
      <c r="AI771" s="161">
        <f t="shared" si="386"/>
        <v>0</v>
      </c>
      <c r="AJ771" s="162">
        <f t="shared" si="371"/>
        <v>2.5</v>
      </c>
      <c r="AK771" s="163">
        <f t="shared" si="387"/>
        <v>2.5</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f t="shared" si="372"/>
        <v>21</v>
      </c>
      <c r="AX771" s="165" t="str">
        <f t="shared" si="373"/>
        <v/>
      </c>
      <c r="AY771" s="193">
        <f t="shared" si="374"/>
        <v>21</v>
      </c>
      <c r="AZ771" s="183" t="str">
        <f t="shared" si="375"/>
        <v/>
      </c>
      <c r="BA771" s="173">
        <f t="shared" si="376"/>
        <v>0.25</v>
      </c>
      <c r="BB771" s="174" t="str">
        <f t="shared" si="377"/>
        <v/>
      </c>
      <c r="BC771" s="186">
        <f t="shared" si="400"/>
        <v>0.25</v>
      </c>
      <c r="BD771" s="174" t="str">
        <f t="shared" si="378"/>
        <v/>
      </c>
      <c r="BE771" s="201" t="str">
        <f t="shared" si="379"/>
        <v/>
      </c>
      <c r="BF771" s="174" t="str">
        <f t="shared" si="380"/>
        <v/>
      </c>
      <c r="BG771" s="186" t="str">
        <f t="shared" si="381"/>
        <v/>
      </c>
      <c r="BH771" s="175" t="str">
        <f t="shared" si="382"/>
        <v/>
      </c>
      <c r="BI771" s="632"/>
    </row>
    <row r="772" spans="1:61" ht="75" x14ac:dyDescent="0.3">
      <c r="A772" s="221"/>
      <c r="B772" s="222"/>
      <c r="C772" s="213">
        <v>761</v>
      </c>
      <c r="D772" s="640" t="s">
        <v>3800</v>
      </c>
      <c r="E772" s="16" t="s">
        <v>46</v>
      </c>
      <c r="F772" s="17"/>
      <c r="G772" s="134">
        <v>44288</v>
      </c>
      <c r="H772" s="135">
        <v>44316</v>
      </c>
      <c r="I772" s="141"/>
      <c r="J772" s="25"/>
      <c r="K772" s="145"/>
      <c r="L772" s="28"/>
      <c r="M772" s="395">
        <v>44316</v>
      </c>
      <c r="N772" s="158">
        <f t="shared" si="383"/>
        <v>21</v>
      </c>
      <c r="O772" s="27" t="s">
        <v>0</v>
      </c>
      <c r="P772" s="27"/>
      <c r="Q772" s="27"/>
      <c r="R772" s="27"/>
      <c r="S772" s="27"/>
      <c r="T772" s="28"/>
      <c r="U772" s="29"/>
      <c r="V772" s="32">
        <v>0.25</v>
      </c>
      <c r="W772" s="318">
        <v>0.25</v>
      </c>
      <c r="X772" s="319"/>
      <c r="Y772" s="160">
        <f t="shared" si="369"/>
        <v>0.5</v>
      </c>
      <c r="Z772" s="159">
        <f t="shared" si="384"/>
        <v>7.5</v>
      </c>
      <c r="AA772" s="327"/>
      <c r="AB772" s="400">
        <f t="shared" si="393"/>
        <v>-30</v>
      </c>
      <c r="AC772" s="371"/>
      <c r="AD772" s="226" t="str">
        <f t="shared" si="370"/>
        <v/>
      </c>
      <c r="AE772" s="368">
        <f t="shared" si="385"/>
        <v>-22.5</v>
      </c>
      <c r="AF772" s="339"/>
      <c r="AG772" s="338"/>
      <c r="AH772" s="336"/>
      <c r="AI772" s="161">
        <f t="shared" si="386"/>
        <v>0</v>
      </c>
      <c r="AJ772" s="162">
        <f t="shared" si="371"/>
        <v>7.5</v>
      </c>
      <c r="AK772" s="163">
        <f t="shared" si="387"/>
        <v>7.5</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f t="shared" si="372"/>
        <v>21</v>
      </c>
      <c r="AX772" s="165" t="str">
        <f t="shared" si="373"/>
        <v/>
      </c>
      <c r="AY772" s="193">
        <f t="shared" si="374"/>
        <v>21</v>
      </c>
      <c r="AZ772" s="183" t="str">
        <f t="shared" si="375"/>
        <v/>
      </c>
      <c r="BA772" s="173">
        <f t="shared" si="376"/>
        <v>0.25</v>
      </c>
      <c r="BB772" s="174" t="str">
        <f t="shared" si="377"/>
        <v/>
      </c>
      <c r="BC772" s="186">
        <f t="shared" si="400"/>
        <v>0.25</v>
      </c>
      <c r="BD772" s="174" t="str">
        <f t="shared" si="378"/>
        <v/>
      </c>
      <c r="BE772" s="201">
        <f t="shared" si="379"/>
        <v>0.25</v>
      </c>
      <c r="BF772" s="174" t="str">
        <f t="shared" si="380"/>
        <v/>
      </c>
      <c r="BG772" s="186">
        <f t="shared" si="381"/>
        <v>0.25</v>
      </c>
      <c r="BH772" s="175" t="str">
        <f t="shared" si="382"/>
        <v/>
      </c>
      <c r="BI772" s="632"/>
    </row>
    <row r="773" spans="1:61" ht="75" x14ac:dyDescent="0.3">
      <c r="A773" s="221"/>
      <c r="B773" s="222"/>
      <c r="C773" s="214">
        <v>762</v>
      </c>
      <c r="D773" s="643" t="s">
        <v>3800</v>
      </c>
      <c r="E773" s="18" t="s">
        <v>3505</v>
      </c>
      <c r="F773" s="17"/>
      <c r="G773" s="134">
        <v>44288</v>
      </c>
      <c r="H773" s="135">
        <v>44316</v>
      </c>
      <c r="I773" s="141"/>
      <c r="J773" s="25"/>
      <c r="K773" s="145"/>
      <c r="L773" s="28"/>
      <c r="M773" s="395">
        <v>44316</v>
      </c>
      <c r="N773" s="158">
        <f t="shared" si="383"/>
        <v>21</v>
      </c>
      <c r="O773" s="27"/>
      <c r="P773" s="27"/>
      <c r="Q773" s="27"/>
      <c r="R773" s="27" t="s">
        <v>0</v>
      </c>
      <c r="S773" s="27"/>
      <c r="T773" s="28"/>
      <c r="U773" s="29"/>
      <c r="V773" s="32">
        <v>0.25</v>
      </c>
      <c r="W773" s="318"/>
      <c r="X773" s="319"/>
      <c r="Y773" s="160">
        <f t="shared" si="369"/>
        <v>0.25</v>
      </c>
      <c r="Z773" s="159">
        <f t="shared" si="384"/>
        <v>2.5</v>
      </c>
      <c r="AA773" s="327"/>
      <c r="AB773" s="400">
        <f t="shared" si="393"/>
        <v>-30</v>
      </c>
      <c r="AC773" s="371"/>
      <c r="AD773" s="226" t="str">
        <f t="shared" si="370"/>
        <v/>
      </c>
      <c r="AE773" s="368">
        <f t="shared" si="385"/>
        <v>-27.5</v>
      </c>
      <c r="AF773" s="339"/>
      <c r="AG773" s="338"/>
      <c r="AH773" s="336"/>
      <c r="AI773" s="161">
        <f t="shared" si="386"/>
        <v>0</v>
      </c>
      <c r="AJ773" s="162">
        <f t="shared" si="371"/>
        <v>2.5</v>
      </c>
      <c r="AK773" s="163">
        <f t="shared" si="387"/>
        <v>2.5</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f t="shared" si="372"/>
        <v>21</v>
      </c>
      <c r="AX773" s="165" t="str">
        <f t="shared" si="373"/>
        <v/>
      </c>
      <c r="AY773" s="193">
        <f t="shared" si="374"/>
        <v>21</v>
      </c>
      <c r="AZ773" s="183" t="str">
        <f t="shared" si="375"/>
        <v/>
      </c>
      <c r="BA773" s="173">
        <f t="shared" si="376"/>
        <v>0.25</v>
      </c>
      <c r="BB773" s="174" t="str">
        <f t="shared" si="377"/>
        <v/>
      </c>
      <c r="BC773" s="186">
        <f t="shared" si="400"/>
        <v>0.25</v>
      </c>
      <c r="BD773" s="174" t="str">
        <f t="shared" si="378"/>
        <v/>
      </c>
      <c r="BE773" s="201" t="str">
        <f t="shared" si="379"/>
        <v/>
      </c>
      <c r="BF773" s="174" t="str">
        <f t="shared" si="380"/>
        <v/>
      </c>
      <c r="BG773" s="186" t="str">
        <f t="shared" si="381"/>
        <v/>
      </c>
      <c r="BH773" s="175" t="str">
        <f t="shared" si="382"/>
        <v/>
      </c>
      <c r="BI773" s="632"/>
    </row>
    <row r="774" spans="1:61" ht="75" x14ac:dyDescent="0.3">
      <c r="A774" s="221"/>
      <c r="B774" s="222"/>
      <c r="C774" s="214">
        <v>763</v>
      </c>
      <c r="D774" s="647" t="s">
        <v>3800</v>
      </c>
      <c r="E774" s="16" t="s">
        <v>3541</v>
      </c>
      <c r="F774" s="17"/>
      <c r="G774" s="134">
        <v>44288</v>
      </c>
      <c r="H774" s="135">
        <v>44316</v>
      </c>
      <c r="I774" s="141"/>
      <c r="J774" s="25"/>
      <c r="K774" s="145"/>
      <c r="L774" s="28"/>
      <c r="M774" s="395">
        <v>44316</v>
      </c>
      <c r="N774" s="158">
        <f t="shared" si="383"/>
        <v>21</v>
      </c>
      <c r="O774" s="27"/>
      <c r="P774" s="27"/>
      <c r="Q774" s="27"/>
      <c r="R774" s="27" t="s">
        <v>0</v>
      </c>
      <c r="S774" s="27"/>
      <c r="T774" s="28"/>
      <c r="U774" s="29"/>
      <c r="V774" s="32">
        <v>0.25</v>
      </c>
      <c r="W774" s="318"/>
      <c r="X774" s="319"/>
      <c r="Y774" s="160">
        <f t="shared" si="369"/>
        <v>0.25</v>
      </c>
      <c r="Z774" s="159">
        <f t="shared" si="384"/>
        <v>2.5</v>
      </c>
      <c r="AA774" s="327"/>
      <c r="AB774" s="400">
        <f t="shared" si="393"/>
        <v>-30</v>
      </c>
      <c r="AC774" s="371"/>
      <c r="AD774" s="226" t="str">
        <f t="shared" si="370"/>
        <v/>
      </c>
      <c r="AE774" s="368">
        <f t="shared" si="385"/>
        <v>-27.5</v>
      </c>
      <c r="AF774" s="339"/>
      <c r="AG774" s="338"/>
      <c r="AH774" s="336"/>
      <c r="AI774" s="161">
        <f t="shared" si="386"/>
        <v>0</v>
      </c>
      <c r="AJ774" s="162">
        <f t="shared" si="371"/>
        <v>2.5</v>
      </c>
      <c r="AK774" s="163">
        <f t="shared" si="387"/>
        <v>2.5</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f t="shared" si="372"/>
        <v>21</v>
      </c>
      <c r="AX774" s="165" t="str">
        <f t="shared" si="373"/>
        <v/>
      </c>
      <c r="AY774" s="193">
        <f t="shared" si="374"/>
        <v>21</v>
      </c>
      <c r="AZ774" s="183" t="str">
        <f t="shared" si="375"/>
        <v/>
      </c>
      <c r="BA774" s="173">
        <f t="shared" si="376"/>
        <v>0.25</v>
      </c>
      <c r="BB774" s="174" t="str">
        <f t="shared" si="377"/>
        <v/>
      </c>
      <c r="BC774" s="186">
        <f t="shared" si="400"/>
        <v>0.25</v>
      </c>
      <c r="BD774" s="174" t="str">
        <f t="shared" si="378"/>
        <v/>
      </c>
      <c r="BE774" s="201" t="str">
        <f t="shared" si="379"/>
        <v/>
      </c>
      <c r="BF774" s="174" t="str">
        <f t="shared" si="380"/>
        <v/>
      </c>
      <c r="BG774" s="186" t="str">
        <f t="shared" si="381"/>
        <v/>
      </c>
      <c r="BH774" s="175" t="str">
        <f t="shared" si="382"/>
        <v/>
      </c>
      <c r="BI774" s="632"/>
    </row>
    <row r="775" spans="1:61" ht="37.5" x14ac:dyDescent="0.3">
      <c r="A775" s="221"/>
      <c r="B775" s="222"/>
      <c r="C775" s="213">
        <v>764</v>
      </c>
      <c r="D775" s="640" t="s">
        <v>3801</v>
      </c>
      <c r="E775" s="16" t="s">
        <v>46</v>
      </c>
      <c r="F775" s="17"/>
      <c r="G775" s="134">
        <v>44291</v>
      </c>
      <c r="H775" s="135">
        <v>44321</v>
      </c>
      <c r="I775" s="141"/>
      <c r="J775" s="25"/>
      <c r="K775" s="145"/>
      <c r="L775" s="28"/>
      <c r="M775" s="395">
        <v>44321</v>
      </c>
      <c r="N775" s="158">
        <f t="shared" si="383"/>
        <v>23</v>
      </c>
      <c r="O775" s="27"/>
      <c r="P775" s="27"/>
      <c r="Q775" s="27"/>
      <c r="R775" s="27" t="s">
        <v>0</v>
      </c>
      <c r="S775" s="27"/>
      <c r="T775" s="28"/>
      <c r="U775" s="29"/>
      <c r="V775" s="32">
        <v>0.25</v>
      </c>
      <c r="W775" s="318"/>
      <c r="X775" s="319"/>
      <c r="Y775" s="160">
        <f t="shared" si="369"/>
        <v>0.25</v>
      </c>
      <c r="Z775" s="159">
        <f t="shared" si="384"/>
        <v>2.5</v>
      </c>
      <c r="AA775" s="327"/>
      <c r="AB775" s="400">
        <f t="shared" si="393"/>
        <v>-30</v>
      </c>
      <c r="AC775" s="371"/>
      <c r="AD775" s="226" t="str">
        <f t="shared" si="370"/>
        <v/>
      </c>
      <c r="AE775" s="368">
        <f t="shared" si="385"/>
        <v>-27.5</v>
      </c>
      <c r="AF775" s="339"/>
      <c r="AG775" s="338"/>
      <c r="AH775" s="336"/>
      <c r="AI775" s="161">
        <f t="shared" si="386"/>
        <v>0</v>
      </c>
      <c r="AJ775" s="162">
        <f t="shared" si="371"/>
        <v>2.5</v>
      </c>
      <c r="AK775" s="163">
        <f t="shared" si="387"/>
        <v>2.5</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f t="shared" si="372"/>
        <v>23</v>
      </c>
      <c r="AX775" s="165" t="str">
        <f t="shared" si="373"/>
        <v/>
      </c>
      <c r="AY775" s="193">
        <f t="shared" si="374"/>
        <v>23</v>
      </c>
      <c r="AZ775" s="183" t="str">
        <f t="shared" si="375"/>
        <v/>
      </c>
      <c r="BA775" s="173">
        <f t="shared" si="376"/>
        <v>0.25</v>
      </c>
      <c r="BB775" s="174" t="str">
        <f t="shared" si="377"/>
        <v/>
      </c>
      <c r="BC775" s="186">
        <f t="shared" si="400"/>
        <v>0.25</v>
      </c>
      <c r="BD775" s="174" t="str">
        <f t="shared" si="378"/>
        <v/>
      </c>
      <c r="BE775" s="201" t="str">
        <f t="shared" si="379"/>
        <v/>
      </c>
      <c r="BF775" s="174" t="str">
        <f t="shared" si="380"/>
        <v/>
      </c>
      <c r="BG775" s="186" t="str">
        <f t="shared" si="381"/>
        <v/>
      </c>
      <c r="BH775" s="175" t="str">
        <f t="shared" si="382"/>
        <v/>
      </c>
      <c r="BI775" s="632"/>
    </row>
    <row r="776" spans="1:61" ht="37.5" x14ac:dyDescent="0.3">
      <c r="A776" s="221"/>
      <c r="B776" s="222"/>
      <c r="C776" s="214">
        <v>765</v>
      </c>
      <c r="D776" s="640" t="s">
        <v>3802</v>
      </c>
      <c r="E776" s="16" t="s">
        <v>46</v>
      </c>
      <c r="F776" s="17"/>
      <c r="G776" s="134">
        <v>44291</v>
      </c>
      <c r="H776" s="135">
        <v>44321</v>
      </c>
      <c r="I776" s="141"/>
      <c r="J776" s="25"/>
      <c r="K776" s="145"/>
      <c r="L776" s="28"/>
      <c r="M776" s="395">
        <v>44321</v>
      </c>
      <c r="N776" s="158">
        <f t="shared" si="383"/>
        <v>23</v>
      </c>
      <c r="O776" s="27" t="s">
        <v>0</v>
      </c>
      <c r="P776" s="27"/>
      <c r="Q776" s="27"/>
      <c r="R776" s="27"/>
      <c r="S776" s="27"/>
      <c r="T776" s="28"/>
      <c r="U776" s="29"/>
      <c r="V776" s="32">
        <v>0.25</v>
      </c>
      <c r="W776" s="318">
        <v>0.25</v>
      </c>
      <c r="X776" s="319"/>
      <c r="Y776" s="160">
        <f t="shared" si="369"/>
        <v>0.5</v>
      </c>
      <c r="Z776" s="159">
        <f t="shared" si="384"/>
        <v>7.5</v>
      </c>
      <c r="AA776" s="327"/>
      <c r="AB776" s="400">
        <f t="shared" si="393"/>
        <v>-30</v>
      </c>
      <c r="AC776" s="371"/>
      <c r="AD776" s="226" t="str">
        <f t="shared" si="370"/>
        <v/>
      </c>
      <c r="AE776" s="368">
        <f t="shared" si="385"/>
        <v>-22.5</v>
      </c>
      <c r="AF776" s="339"/>
      <c r="AG776" s="338"/>
      <c r="AH776" s="336"/>
      <c r="AI776" s="161">
        <f t="shared" si="386"/>
        <v>0</v>
      </c>
      <c r="AJ776" s="162">
        <f t="shared" si="371"/>
        <v>7.5</v>
      </c>
      <c r="AK776" s="163">
        <f t="shared" si="387"/>
        <v>7.5</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f t="shared" si="372"/>
        <v>23</v>
      </c>
      <c r="AX776" s="165" t="str">
        <f t="shared" si="373"/>
        <v/>
      </c>
      <c r="AY776" s="193">
        <f t="shared" si="374"/>
        <v>23</v>
      </c>
      <c r="AZ776" s="183" t="str">
        <f t="shared" si="375"/>
        <v/>
      </c>
      <c r="BA776" s="173">
        <f t="shared" si="376"/>
        <v>0.25</v>
      </c>
      <c r="BB776" s="174" t="str">
        <f t="shared" si="377"/>
        <v/>
      </c>
      <c r="BC776" s="186">
        <f t="shared" si="400"/>
        <v>0.25</v>
      </c>
      <c r="BD776" s="174" t="str">
        <f t="shared" si="378"/>
        <v/>
      </c>
      <c r="BE776" s="201">
        <f t="shared" si="379"/>
        <v>0.25</v>
      </c>
      <c r="BF776" s="174" t="str">
        <f t="shared" si="380"/>
        <v/>
      </c>
      <c r="BG776" s="186">
        <f t="shared" si="381"/>
        <v>0.25</v>
      </c>
      <c r="BH776" s="175" t="str">
        <f t="shared" si="382"/>
        <v/>
      </c>
      <c r="BI776" s="632"/>
    </row>
    <row r="777" spans="1:61" ht="37.5" x14ac:dyDescent="0.3">
      <c r="A777" s="221"/>
      <c r="B777" s="222"/>
      <c r="C777" s="213">
        <v>766</v>
      </c>
      <c r="D777" s="655" t="s">
        <v>3803</v>
      </c>
      <c r="E777" s="18" t="s">
        <v>46</v>
      </c>
      <c r="F777" s="17"/>
      <c r="G777" s="134">
        <v>44291</v>
      </c>
      <c r="H777" s="135">
        <v>44321</v>
      </c>
      <c r="I777" s="141"/>
      <c r="J777" s="25"/>
      <c r="K777" s="145"/>
      <c r="L777" s="28"/>
      <c r="M777" s="395">
        <v>44321</v>
      </c>
      <c r="N777" s="158">
        <f t="shared" si="383"/>
        <v>23</v>
      </c>
      <c r="O777" s="27" t="s">
        <v>0</v>
      </c>
      <c r="P777" s="27"/>
      <c r="Q777" s="27"/>
      <c r="R777" s="27"/>
      <c r="S777" s="27"/>
      <c r="T777" s="28"/>
      <c r="U777" s="29"/>
      <c r="V777" s="32">
        <v>0.25</v>
      </c>
      <c r="W777" s="318">
        <v>0.25</v>
      </c>
      <c r="X777" s="319"/>
      <c r="Y777" s="160">
        <f t="shared" si="369"/>
        <v>0.5</v>
      </c>
      <c r="Z777" s="159">
        <f t="shared" si="384"/>
        <v>7.5</v>
      </c>
      <c r="AA777" s="327"/>
      <c r="AB777" s="400">
        <f t="shared" si="393"/>
        <v>-30</v>
      </c>
      <c r="AC777" s="371"/>
      <c r="AD777" s="226" t="str">
        <f t="shared" si="370"/>
        <v/>
      </c>
      <c r="AE777" s="368">
        <f t="shared" si="385"/>
        <v>-22.5</v>
      </c>
      <c r="AF777" s="339"/>
      <c r="AG777" s="338"/>
      <c r="AH777" s="336"/>
      <c r="AI777" s="161">
        <f t="shared" si="386"/>
        <v>0</v>
      </c>
      <c r="AJ777" s="162">
        <f t="shared" si="371"/>
        <v>7.5</v>
      </c>
      <c r="AK777" s="163">
        <f t="shared" si="387"/>
        <v>7.5</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f t="shared" si="372"/>
        <v>23</v>
      </c>
      <c r="AX777" s="165" t="str">
        <f t="shared" si="373"/>
        <v/>
      </c>
      <c r="AY777" s="193">
        <f t="shared" si="374"/>
        <v>23</v>
      </c>
      <c r="AZ777" s="183" t="str">
        <f t="shared" si="375"/>
        <v/>
      </c>
      <c r="BA777" s="173">
        <f t="shared" si="376"/>
        <v>0.25</v>
      </c>
      <c r="BB777" s="174" t="str">
        <f t="shared" si="377"/>
        <v/>
      </c>
      <c r="BC777" s="186">
        <f t="shared" si="400"/>
        <v>0.25</v>
      </c>
      <c r="BD777" s="174" t="str">
        <f t="shared" si="378"/>
        <v/>
      </c>
      <c r="BE777" s="201">
        <f t="shared" si="379"/>
        <v>0.25</v>
      </c>
      <c r="BF777" s="174" t="str">
        <f t="shared" si="380"/>
        <v/>
      </c>
      <c r="BG777" s="186">
        <f t="shared" si="381"/>
        <v>0.25</v>
      </c>
      <c r="BH777" s="175" t="str">
        <f t="shared" si="382"/>
        <v/>
      </c>
      <c r="BI777" s="632"/>
    </row>
    <row r="778" spans="1:61" ht="18.75" x14ac:dyDescent="0.3">
      <c r="A778" s="221"/>
      <c r="B778" s="222"/>
      <c r="C778" s="214">
        <v>767</v>
      </c>
      <c r="D778" s="640" t="s">
        <v>3804</v>
      </c>
      <c r="E778" s="16" t="s">
        <v>46</v>
      </c>
      <c r="F778" s="17"/>
      <c r="G778" s="134">
        <v>44291</v>
      </c>
      <c r="H778" s="135">
        <v>44321</v>
      </c>
      <c r="I778" s="141"/>
      <c r="J778" s="25"/>
      <c r="K778" s="145"/>
      <c r="L778" s="28"/>
      <c r="M778" s="395">
        <v>44321</v>
      </c>
      <c r="N778" s="158">
        <f t="shared" si="383"/>
        <v>23</v>
      </c>
      <c r="O778" s="27"/>
      <c r="P778" s="27"/>
      <c r="Q778" s="27"/>
      <c r="R778" s="27" t="s">
        <v>0</v>
      </c>
      <c r="S778" s="27"/>
      <c r="T778" s="28"/>
      <c r="U778" s="29"/>
      <c r="V778" s="32">
        <v>0.25</v>
      </c>
      <c r="W778" s="318"/>
      <c r="X778" s="319"/>
      <c r="Y778" s="160">
        <f t="shared" si="369"/>
        <v>0.25</v>
      </c>
      <c r="Z778" s="159">
        <f t="shared" si="384"/>
        <v>2.5</v>
      </c>
      <c r="AA778" s="327"/>
      <c r="AB778" s="400">
        <f t="shared" si="393"/>
        <v>-30</v>
      </c>
      <c r="AC778" s="371"/>
      <c r="AD778" s="226" t="str">
        <f t="shared" si="370"/>
        <v/>
      </c>
      <c r="AE778" s="368">
        <f t="shared" si="385"/>
        <v>-27.5</v>
      </c>
      <c r="AF778" s="339"/>
      <c r="AG778" s="338"/>
      <c r="AH778" s="336"/>
      <c r="AI778" s="161">
        <f t="shared" si="386"/>
        <v>0</v>
      </c>
      <c r="AJ778" s="162">
        <f t="shared" si="371"/>
        <v>2.5</v>
      </c>
      <c r="AK778" s="163">
        <f t="shared" si="387"/>
        <v>2.5</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f t="shared" si="372"/>
        <v>23</v>
      </c>
      <c r="AX778" s="165" t="str">
        <f t="shared" si="373"/>
        <v/>
      </c>
      <c r="AY778" s="193">
        <f t="shared" si="374"/>
        <v>23</v>
      </c>
      <c r="AZ778" s="183" t="str">
        <f t="shared" si="375"/>
        <v/>
      </c>
      <c r="BA778" s="173">
        <f t="shared" si="376"/>
        <v>0.25</v>
      </c>
      <c r="BB778" s="174" t="str">
        <f t="shared" si="377"/>
        <v/>
      </c>
      <c r="BC778" s="186">
        <f t="shared" si="400"/>
        <v>0.25</v>
      </c>
      <c r="BD778" s="174" t="str">
        <f t="shared" si="378"/>
        <v/>
      </c>
      <c r="BE778" s="201" t="str">
        <f t="shared" si="379"/>
        <v/>
      </c>
      <c r="BF778" s="174" t="str">
        <f t="shared" si="380"/>
        <v/>
      </c>
      <c r="BG778" s="186" t="str">
        <f t="shared" si="381"/>
        <v/>
      </c>
      <c r="BH778" s="175" t="str">
        <f t="shared" si="382"/>
        <v/>
      </c>
      <c r="BI778" s="632"/>
    </row>
    <row r="779" spans="1:61" ht="37.5" x14ac:dyDescent="0.3">
      <c r="A779" s="221"/>
      <c r="B779" s="222"/>
      <c r="C779" s="214">
        <v>768</v>
      </c>
      <c r="D779" s="643" t="s">
        <v>3801</v>
      </c>
      <c r="E779" s="16" t="s">
        <v>3505</v>
      </c>
      <c r="F779" s="17"/>
      <c r="G779" s="134">
        <v>44291</v>
      </c>
      <c r="H779" s="135">
        <v>44321</v>
      </c>
      <c r="I779" s="141"/>
      <c r="J779" s="25"/>
      <c r="K779" s="145"/>
      <c r="L779" s="28"/>
      <c r="M779" s="395">
        <v>44321</v>
      </c>
      <c r="N779" s="158">
        <f t="shared" si="383"/>
        <v>23</v>
      </c>
      <c r="O779" s="27"/>
      <c r="P779" s="27"/>
      <c r="Q779" s="27"/>
      <c r="R779" s="27" t="s">
        <v>0</v>
      </c>
      <c r="S779" s="27"/>
      <c r="T779" s="28"/>
      <c r="U779" s="29"/>
      <c r="V779" s="32">
        <v>0.25</v>
      </c>
      <c r="W779" s="318"/>
      <c r="X779" s="319"/>
      <c r="Y779" s="160">
        <f t="shared" si="369"/>
        <v>0.25</v>
      </c>
      <c r="Z779" s="159">
        <f t="shared" si="384"/>
        <v>2.5</v>
      </c>
      <c r="AA779" s="327"/>
      <c r="AB779" s="400">
        <f t="shared" si="393"/>
        <v>-30</v>
      </c>
      <c r="AC779" s="371"/>
      <c r="AD779" s="226" t="str">
        <f t="shared" si="370"/>
        <v/>
      </c>
      <c r="AE779" s="368">
        <f t="shared" si="385"/>
        <v>-27.5</v>
      </c>
      <c r="AF779" s="339"/>
      <c r="AG779" s="338"/>
      <c r="AH779" s="336"/>
      <c r="AI779" s="161">
        <f t="shared" si="386"/>
        <v>0</v>
      </c>
      <c r="AJ779" s="162">
        <f t="shared" si="371"/>
        <v>2.5</v>
      </c>
      <c r="AK779" s="163">
        <f t="shared" si="387"/>
        <v>2.5</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f t="shared" si="372"/>
        <v>23</v>
      </c>
      <c r="AX779" s="165" t="str">
        <f t="shared" si="373"/>
        <v/>
      </c>
      <c r="AY779" s="193">
        <f t="shared" si="374"/>
        <v>23</v>
      </c>
      <c r="AZ779" s="183" t="str">
        <f t="shared" si="375"/>
        <v/>
      </c>
      <c r="BA779" s="173">
        <f t="shared" si="376"/>
        <v>0.25</v>
      </c>
      <c r="BB779" s="174" t="str">
        <f t="shared" si="377"/>
        <v/>
      </c>
      <c r="BC779" s="186">
        <f t="shared" si="400"/>
        <v>0.25</v>
      </c>
      <c r="BD779" s="174" t="str">
        <f t="shared" si="378"/>
        <v/>
      </c>
      <c r="BE779" s="201" t="str">
        <f t="shared" si="379"/>
        <v/>
      </c>
      <c r="BF779" s="174" t="str">
        <f t="shared" si="380"/>
        <v/>
      </c>
      <c r="BG779" s="186" t="str">
        <f t="shared" si="381"/>
        <v/>
      </c>
      <c r="BH779" s="175" t="str">
        <f t="shared" si="382"/>
        <v/>
      </c>
      <c r="BI779" s="632"/>
    </row>
    <row r="780" spans="1:61" ht="37.5" x14ac:dyDescent="0.3">
      <c r="A780" s="221"/>
      <c r="B780" s="222"/>
      <c r="C780" s="213">
        <v>769</v>
      </c>
      <c r="D780" s="643" t="s">
        <v>3802</v>
      </c>
      <c r="E780" s="16" t="s">
        <v>3505</v>
      </c>
      <c r="F780" s="17"/>
      <c r="G780" s="134">
        <v>44291</v>
      </c>
      <c r="H780" s="135">
        <v>44321</v>
      </c>
      <c r="I780" s="141"/>
      <c r="J780" s="25"/>
      <c r="K780" s="145"/>
      <c r="L780" s="28"/>
      <c r="M780" s="395">
        <v>44321</v>
      </c>
      <c r="N780" s="158">
        <f t="shared" si="383"/>
        <v>23</v>
      </c>
      <c r="O780" s="27"/>
      <c r="P780" s="27"/>
      <c r="Q780" s="27"/>
      <c r="R780" s="27" t="s">
        <v>0</v>
      </c>
      <c r="S780" s="27"/>
      <c r="T780" s="28"/>
      <c r="U780" s="29"/>
      <c r="V780" s="32">
        <v>0.25</v>
      </c>
      <c r="W780" s="318"/>
      <c r="X780" s="319"/>
      <c r="Y780" s="160">
        <f t="shared" ref="Y780:Y843" si="401">V780+W780+X780</f>
        <v>0.25</v>
      </c>
      <c r="Z780" s="159">
        <f t="shared" si="384"/>
        <v>2.5</v>
      </c>
      <c r="AA780" s="327"/>
      <c r="AB780" s="400">
        <f t="shared" si="393"/>
        <v>-30</v>
      </c>
      <c r="AC780" s="371"/>
      <c r="AD780" s="226" t="str">
        <f t="shared" ref="AD780:AD843" si="402">IF(F780="x",(0-((V780*10)+(W780*20))),"")</f>
        <v/>
      </c>
      <c r="AE780" s="368">
        <f t="shared" si="385"/>
        <v>-27.5</v>
      </c>
      <c r="AF780" s="339"/>
      <c r="AG780" s="338"/>
      <c r="AH780" s="336"/>
      <c r="AI780" s="161">
        <f t="shared" si="386"/>
        <v>0</v>
      </c>
      <c r="AJ780" s="162">
        <f t="shared" ref="AJ780:AJ843" si="403">(X780*20)+Z780+AA780+AF780</f>
        <v>2.5</v>
      </c>
      <c r="AK780" s="163">
        <f t="shared" si="387"/>
        <v>2.5</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f t="shared" ref="AW780:AW843" si="404">IF(N780&gt;0,N780,"")</f>
        <v>23</v>
      </c>
      <c r="AX780" s="165" t="str">
        <f t="shared" ref="AX780:AX843" si="405">IF(AND(K780="x",AW780&gt;0),AW780,"")</f>
        <v/>
      </c>
      <c r="AY780" s="193">
        <f t="shared" ref="AY780:AY843" si="406">IF(OR(K780="x",F780="x",AW780&lt;=0),"",AW780)</f>
        <v>23</v>
      </c>
      <c r="AZ780" s="183" t="str">
        <f t="shared" ref="AZ780:AZ843" si="407">IF(AND(F780="x",AW780&gt;0),AW780,"")</f>
        <v/>
      </c>
      <c r="BA780" s="173">
        <f t="shared" ref="BA780:BA843" si="408">IF(V780&gt;0,V780,"")</f>
        <v>0.25</v>
      </c>
      <c r="BB780" s="174" t="str">
        <f t="shared" ref="BB780:BB843" si="409">IF(AND(K780="x",BA780&gt;0),BA780,"")</f>
        <v/>
      </c>
      <c r="BC780" s="186">
        <f t="shared" si="400"/>
        <v>0.25</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37.5" x14ac:dyDescent="0.3">
      <c r="A781" s="221"/>
      <c r="B781" s="222"/>
      <c r="C781" s="214">
        <v>770</v>
      </c>
      <c r="D781" s="660" t="s">
        <v>3803</v>
      </c>
      <c r="E781" s="18" t="s">
        <v>3505</v>
      </c>
      <c r="F781" s="17"/>
      <c r="G781" s="134">
        <v>44291</v>
      </c>
      <c r="H781" s="135">
        <v>44321</v>
      </c>
      <c r="I781" s="141"/>
      <c r="J781" s="25"/>
      <c r="K781" s="145"/>
      <c r="L781" s="28"/>
      <c r="M781" s="395">
        <v>44321</v>
      </c>
      <c r="N781" s="158">
        <f t="shared" ref="N781:N844" si="415">IF((NETWORKDAYS(G781,M781)&gt;0),(NETWORKDAYS(G781,M781)),"")</f>
        <v>23</v>
      </c>
      <c r="O781" s="27"/>
      <c r="P781" s="27"/>
      <c r="Q781" s="27"/>
      <c r="R781" s="27" t="s">
        <v>0</v>
      </c>
      <c r="S781" s="27"/>
      <c r="T781" s="28"/>
      <c r="U781" s="29"/>
      <c r="V781" s="32">
        <v>0.25</v>
      </c>
      <c r="W781" s="318"/>
      <c r="X781" s="319"/>
      <c r="Y781" s="160">
        <f t="shared" si="401"/>
        <v>0.25</v>
      </c>
      <c r="Z781" s="159">
        <f t="shared" ref="Z781:Z844" si="416">IF((F781="x"),0,((V781*10)+(W781*20)))</f>
        <v>2.5</v>
      </c>
      <c r="AA781" s="327"/>
      <c r="AB781" s="400">
        <f t="shared" si="393"/>
        <v>-30</v>
      </c>
      <c r="AC781" s="371"/>
      <c r="AD781" s="226" t="str">
        <f t="shared" si="402"/>
        <v/>
      </c>
      <c r="AE781" s="368">
        <f t="shared" ref="AE781:AE844" si="417">IF(AND(Z781&gt;0,F781="x"),0,IF(AND(Z781&gt;0,AC781="x"),Z781-60,IF(AND(Z781&gt;0,AB781=-30),Z781+AB781,0)))</f>
        <v>-27.5</v>
      </c>
      <c r="AF781" s="339"/>
      <c r="AG781" s="338"/>
      <c r="AH781" s="336"/>
      <c r="AI781" s="161">
        <f t="shared" ref="AI781:AI844" si="418">IF(AE781&lt;=0,AG781,AE781+AG781)</f>
        <v>0</v>
      </c>
      <c r="AJ781" s="162">
        <f t="shared" si="403"/>
        <v>2.5</v>
      </c>
      <c r="AK781" s="163">
        <f t="shared" ref="AK781:AK844" si="419">AJ781-AH781</f>
        <v>2.5</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f t="shared" si="404"/>
        <v>23</v>
      </c>
      <c r="AX781" s="165" t="str">
        <f t="shared" si="405"/>
        <v/>
      </c>
      <c r="AY781" s="193">
        <f t="shared" si="406"/>
        <v>23</v>
      </c>
      <c r="AZ781" s="183" t="str">
        <f t="shared" si="407"/>
        <v/>
      </c>
      <c r="BA781" s="173">
        <f t="shared" si="408"/>
        <v>0.25</v>
      </c>
      <c r="BB781" s="174" t="str">
        <f t="shared" si="409"/>
        <v/>
      </c>
      <c r="BC781" s="186">
        <f t="shared" si="400"/>
        <v>0.25</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643" t="s">
        <v>3804</v>
      </c>
      <c r="E782" s="16" t="s">
        <v>3505</v>
      </c>
      <c r="F782" s="17"/>
      <c r="G782" s="134">
        <v>44291</v>
      </c>
      <c r="H782" s="135">
        <v>44321</v>
      </c>
      <c r="I782" s="141"/>
      <c r="J782" s="25"/>
      <c r="K782" s="145"/>
      <c r="L782" s="28"/>
      <c r="M782" s="395">
        <v>44321</v>
      </c>
      <c r="N782" s="158">
        <f t="shared" si="415"/>
        <v>23</v>
      </c>
      <c r="O782" s="27"/>
      <c r="P782" s="27"/>
      <c r="Q782" s="27"/>
      <c r="R782" s="27" t="s">
        <v>0</v>
      </c>
      <c r="S782" s="27"/>
      <c r="T782" s="28"/>
      <c r="U782" s="29"/>
      <c r="V782" s="32">
        <v>0.25</v>
      </c>
      <c r="W782" s="318"/>
      <c r="X782" s="319"/>
      <c r="Y782" s="160">
        <f t="shared" si="401"/>
        <v>0.25</v>
      </c>
      <c r="Z782" s="159">
        <f t="shared" si="416"/>
        <v>2.5</v>
      </c>
      <c r="AA782" s="327"/>
      <c r="AB782" s="400">
        <f t="shared" ref="AB782:AB845" si="425">IF(AND(Z782&gt;=0,F782="x"),0,IF(AND(Z782&gt;0,AC782="x"),0,IF(Z782&gt;0,0-30,0)))</f>
        <v>-30</v>
      </c>
      <c r="AC782" s="371"/>
      <c r="AD782" s="226" t="str">
        <f t="shared" si="402"/>
        <v/>
      </c>
      <c r="AE782" s="368">
        <f t="shared" si="417"/>
        <v>-27.5</v>
      </c>
      <c r="AF782" s="339"/>
      <c r="AG782" s="338"/>
      <c r="AH782" s="336"/>
      <c r="AI782" s="161">
        <f t="shared" si="418"/>
        <v>0</v>
      </c>
      <c r="AJ782" s="162">
        <f t="shared" si="403"/>
        <v>2.5</v>
      </c>
      <c r="AK782" s="163">
        <f t="shared" si="419"/>
        <v>2.5</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f t="shared" si="404"/>
        <v>23</v>
      </c>
      <c r="AX782" s="165" t="str">
        <f t="shared" si="405"/>
        <v/>
      </c>
      <c r="AY782" s="193">
        <f t="shared" si="406"/>
        <v>23</v>
      </c>
      <c r="AZ782" s="183" t="str">
        <f t="shared" si="407"/>
        <v/>
      </c>
      <c r="BA782" s="173">
        <f t="shared" si="408"/>
        <v>0.25</v>
      </c>
      <c r="BB782" s="174" t="str">
        <f t="shared" si="409"/>
        <v/>
      </c>
      <c r="BC782" s="186">
        <f t="shared" si="400"/>
        <v>0.25</v>
      </c>
      <c r="BD782" s="174" t="str">
        <f t="shared" si="410"/>
        <v/>
      </c>
      <c r="BE782" s="201" t="str">
        <f t="shared" si="411"/>
        <v/>
      </c>
      <c r="BF782" s="174" t="str">
        <f t="shared" si="412"/>
        <v/>
      </c>
      <c r="BG782" s="186" t="str">
        <f t="shared" si="413"/>
        <v/>
      </c>
      <c r="BH782" s="175" t="str">
        <f t="shared" si="414"/>
        <v/>
      </c>
      <c r="BI782" s="632"/>
    </row>
    <row r="783" spans="1:61" ht="37.5" x14ac:dyDescent="0.3">
      <c r="A783" s="221"/>
      <c r="B783" s="222"/>
      <c r="C783" s="214">
        <v>772</v>
      </c>
      <c r="D783" s="647" t="s">
        <v>3801</v>
      </c>
      <c r="E783" s="16" t="s">
        <v>3541</v>
      </c>
      <c r="F783" s="17"/>
      <c r="G783" s="134">
        <v>44291</v>
      </c>
      <c r="H783" s="135">
        <v>44321</v>
      </c>
      <c r="I783" s="141"/>
      <c r="J783" s="25"/>
      <c r="K783" s="145"/>
      <c r="L783" s="28"/>
      <c r="M783" s="395">
        <v>44321</v>
      </c>
      <c r="N783" s="158">
        <f t="shared" si="415"/>
        <v>23</v>
      </c>
      <c r="O783" s="27"/>
      <c r="P783" s="27"/>
      <c r="Q783" s="27"/>
      <c r="R783" s="27" t="s">
        <v>0</v>
      </c>
      <c r="S783" s="27"/>
      <c r="T783" s="28"/>
      <c r="U783" s="29"/>
      <c r="V783" s="32">
        <v>0.25</v>
      </c>
      <c r="W783" s="318"/>
      <c r="X783" s="319"/>
      <c r="Y783" s="160">
        <f t="shared" si="401"/>
        <v>0.25</v>
      </c>
      <c r="Z783" s="159">
        <f t="shared" si="416"/>
        <v>2.5</v>
      </c>
      <c r="AA783" s="327"/>
      <c r="AB783" s="400">
        <f t="shared" si="425"/>
        <v>-30</v>
      </c>
      <c r="AC783" s="371"/>
      <c r="AD783" s="226" t="str">
        <f t="shared" si="402"/>
        <v/>
      </c>
      <c r="AE783" s="368">
        <f t="shared" si="417"/>
        <v>-27.5</v>
      </c>
      <c r="AF783" s="339"/>
      <c r="AG783" s="338"/>
      <c r="AH783" s="336"/>
      <c r="AI783" s="161">
        <f t="shared" si="418"/>
        <v>0</v>
      </c>
      <c r="AJ783" s="162">
        <f t="shared" si="403"/>
        <v>2.5</v>
      </c>
      <c r="AK783" s="163">
        <f t="shared" si="419"/>
        <v>2.5</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f t="shared" si="404"/>
        <v>23</v>
      </c>
      <c r="AX783" s="165" t="str">
        <f t="shared" si="405"/>
        <v/>
      </c>
      <c r="AY783" s="193">
        <f t="shared" si="406"/>
        <v>23</v>
      </c>
      <c r="AZ783" s="183" t="str">
        <f t="shared" si="407"/>
        <v/>
      </c>
      <c r="BA783" s="173">
        <f t="shared" si="408"/>
        <v>0.25</v>
      </c>
      <c r="BB783" s="174" t="str">
        <f t="shared" si="409"/>
        <v/>
      </c>
      <c r="BC783" s="186">
        <f t="shared" si="400"/>
        <v>0.25</v>
      </c>
      <c r="BD783" s="174" t="str">
        <f t="shared" si="410"/>
        <v/>
      </c>
      <c r="BE783" s="201" t="str">
        <f t="shared" si="411"/>
        <v/>
      </c>
      <c r="BF783" s="174" t="str">
        <f t="shared" si="412"/>
        <v/>
      </c>
      <c r="BG783" s="186" t="str">
        <f t="shared" si="413"/>
        <v/>
      </c>
      <c r="BH783" s="175" t="str">
        <f t="shared" si="414"/>
        <v/>
      </c>
      <c r="BI783" s="632"/>
    </row>
    <row r="784" spans="1:61" ht="37.5" x14ac:dyDescent="0.3">
      <c r="A784" s="221"/>
      <c r="B784" s="222"/>
      <c r="C784" s="214">
        <v>773</v>
      </c>
      <c r="D784" s="647" t="s">
        <v>3802</v>
      </c>
      <c r="E784" s="16" t="s">
        <v>3541</v>
      </c>
      <c r="F784" s="17"/>
      <c r="G784" s="134">
        <v>44291</v>
      </c>
      <c r="H784" s="135">
        <v>44321</v>
      </c>
      <c r="I784" s="141"/>
      <c r="J784" s="25"/>
      <c r="K784" s="145"/>
      <c r="L784" s="28"/>
      <c r="M784" s="395">
        <v>44321</v>
      </c>
      <c r="N784" s="158">
        <f t="shared" si="415"/>
        <v>23</v>
      </c>
      <c r="O784" s="27"/>
      <c r="P784" s="27"/>
      <c r="Q784" s="27"/>
      <c r="R784" s="27" t="s">
        <v>0</v>
      </c>
      <c r="S784" s="27"/>
      <c r="T784" s="28"/>
      <c r="U784" s="29"/>
      <c r="V784" s="32">
        <v>0.25</v>
      </c>
      <c r="W784" s="318"/>
      <c r="X784" s="319"/>
      <c r="Y784" s="160">
        <f t="shared" si="401"/>
        <v>0.25</v>
      </c>
      <c r="Z784" s="159">
        <f t="shared" si="416"/>
        <v>2.5</v>
      </c>
      <c r="AA784" s="327"/>
      <c r="AB784" s="400">
        <f t="shared" si="425"/>
        <v>-30</v>
      </c>
      <c r="AC784" s="371"/>
      <c r="AD784" s="226" t="str">
        <f t="shared" si="402"/>
        <v/>
      </c>
      <c r="AE784" s="368">
        <f t="shared" si="417"/>
        <v>-27.5</v>
      </c>
      <c r="AF784" s="339"/>
      <c r="AG784" s="338"/>
      <c r="AH784" s="336"/>
      <c r="AI784" s="161">
        <f t="shared" si="418"/>
        <v>0</v>
      </c>
      <c r="AJ784" s="162">
        <f t="shared" si="403"/>
        <v>2.5</v>
      </c>
      <c r="AK784" s="163">
        <f t="shared" si="419"/>
        <v>2.5</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f t="shared" si="404"/>
        <v>23</v>
      </c>
      <c r="AX784" s="165" t="str">
        <f t="shared" si="405"/>
        <v/>
      </c>
      <c r="AY784" s="193">
        <f t="shared" si="406"/>
        <v>23</v>
      </c>
      <c r="AZ784" s="183" t="str">
        <f t="shared" si="407"/>
        <v/>
      </c>
      <c r="BA784" s="173">
        <f t="shared" si="408"/>
        <v>0.25</v>
      </c>
      <c r="BB784" s="174" t="str">
        <f t="shared" si="409"/>
        <v/>
      </c>
      <c r="BC784" s="186">
        <f t="shared" si="400"/>
        <v>0.25</v>
      </c>
      <c r="BD784" s="174" t="str">
        <f t="shared" si="410"/>
        <v/>
      </c>
      <c r="BE784" s="201" t="str">
        <f t="shared" si="411"/>
        <v/>
      </c>
      <c r="BF784" s="174" t="str">
        <f t="shared" si="412"/>
        <v/>
      </c>
      <c r="BG784" s="186" t="str">
        <f t="shared" si="413"/>
        <v/>
      </c>
      <c r="BH784" s="175" t="str">
        <f t="shared" si="414"/>
        <v/>
      </c>
      <c r="BI784" s="632"/>
    </row>
    <row r="785" spans="1:61" ht="37.5" x14ac:dyDescent="0.3">
      <c r="A785" s="221"/>
      <c r="B785" s="222"/>
      <c r="C785" s="213">
        <v>774</v>
      </c>
      <c r="D785" s="661" t="s">
        <v>3803</v>
      </c>
      <c r="E785" s="18" t="s">
        <v>3541</v>
      </c>
      <c r="F785" s="17"/>
      <c r="G785" s="134">
        <v>44291</v>
      </c>
      <c r="H785" s="135">
        <v>44321</v>
      </c>
      <c r="I785" s="141"/>
      <c r="J785" s="25"/>
      <c r="K785" s="145"/>
      <c r="L785" s="28"/>
      <c r="M785" s="395">
        <v>44321</v>
      </c>
      <c r="N785" s="158">
        <f t="shared" si="415"/>
        <v>23</v>
      </c>
      <c r="O785" s="27"/>
      <c r="P785" s="27"/>
      <c r="Q785" s="27"/>
      <c r="R785" s="27" t="s">
        <v>0</v>
      </c>
      <c r="S785" s="27"/>
      <c r="T785" s="28"/>
      <c r="U785" s="29"/>
      <c r="V785" s="32">
        <v>0.25</v>
      </c>
      <c r="W785" s="318"/>
      <c r="X785" s="319"/>
      <c r="Y785" s="160">
        <f t="shared" si="401"/>
        <v>0.25</v>
      </c>
      <c r="Z785" s="159">
        <f t="shared" si="416"/>
        <v>2.5</v>
      </c>
      <c r="AA785" s="327"/>
      <c r="AB785" s="400">
        <f t="shared" si="425"/>
        <v>-30</v>
      </c>
      <c r="AC785" s="371"/>
      <c r="AD785" s="226" t="str">
        <f t="shared" si="402"/>
        <v/>
      </c>
      <c r="AE785" s="368">
        <f t="shared" si="417"/>
        <v>-27.5</v>
      </c>
      <c r="AF785" s="339"/>
      <c r="AG785" s="338"/>
      <c r="AH785" s="336"/>
      <c r="AI785" s="161">
        <f t="shared" si="418"/>
        <v>0</v>
      </c>
      <c r="AJ785" s="162">
        <f t="shared" si="403"/>
        <v>2.5</v>
      </c>
      <c r="AK785" s="163">
        <f t="shared" si="419"/>
        <v>2.5</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f t="shared" si="404"/>
        <v>23</v>
      </c>
      <c r="AX785" s="165" t="str">
        <f t="shared" si="405"/>
        <v/>
      </c>
      <c r="AY785" s="193">
        <f t="shared" si="406"/>
        <v>23</v>
      </c>
      <c r="AZ785" s="183" t="str">
        <f t="shared" si="407"/>
        <v/>
      </c>
      <c r="BA785" s="173">
        <f t="shared" si="408"/>
        <v>0.25</v>
      </c>
      <c r="BB785" s="174" t="str">
        <f t="shared" si="409"/>
        <v/>
      </c>
      <c r="BC785" s="186">
        <f t="shared" si="400"/>
        <v>0.25</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647" t="s">
        <v>3804</v>
      </c>
      <c r="E786" s="16" t="s">
        <v>3541</v>
      </c>
      <c r="F786" s="17"/>
      <c r="G786" s="134">
        <v>44291</v>
      </c>
      <c r="H786" s="135">
        <v>44321</v>
      </c>
      <c r="I786" s="141"/>
      <c r="J786" s="25"/>
      <c r="K786" s="145"/>
      <c r="L786" s="28"/>
      <c r="M786" s="395"/>
      <c r="N786" s="158" t="str">
        <f t="shared" si="415"/>
        <v/>
      </c>
      <c r="O786" s="27"/>
      <c r="P786" s="27"/>
      <c r="Q786" s="27"/>
      <c r="R786" s="27" t="s">
        <v>0</v>
      </c>
      <c r="S786" s="27"/>
      <c r="T786" s="28"/>
      <c r="U786" s="29"/>
      <c r="V786" s="32">
        <v>0.25</v>
      </c>
      <c r="W786" s="318"/>
      <c r="X786" s="319"/>
      <c r="Y786" s="160">
        <f t="shared" si="401"/>
        <v>0.25</v>
      </c>
      <c r="Z786" s="159">
        <f t="shared" si="416"/>
        <v>2.5</v>
      </c>
      <c r="AA786" s="327"/>
      <c r="AB786" s="400">
        <f t="shared" si="425"/>
        <v>-30</v>
      </c>
      <c r="AC786" s="371"/>
      <c r="AD786" s="226" t="str">
        <f t="shared" si="402"/>
        <v/>
      </c>
      <c r="AE786" s="368">
        <f t="shared" si="417"/>
        <v>-27.5</v>
      </c>
      <c r="AF786" s="339"/>
      <c r="AG786" s="338"/>
      <c r="AH786" s="336"/>
      <c r="AI786" s="161">
        <f t="shared" si="418"/>
        <v>0</v>
      </c>
      <c r="AJ786" s="162">
        <f t="shared" si="403"/>
        <v>2.5</v>
      </c>
      <c r="AK786" s="163">
        <f t="shared" si="419"/>
        <v>2.5</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f t="shared" si="408"/>
        <v>0.25</v>
      </c>
      <c r="BB786" s="174" t="str">
        <f t="shared" si="409"/>
        <v/>
      </c>
      <c r="BC786" s="186">
        <f t="shared" ref="BC786:BC849" si="432">IF(OR(K786="x",F786="X",BA786&lt;=0),"",BA786)</f>
        <v>0.25</v>
      </c>
      <c r="BD786" s="174" t="str">
        <f t="shared" si="410"/>
        <v/>
      </c>
      <c r="BE786" s="201" t="str">
        <f t="shared" si="411"/>
        <v/>
      </c>
      <c r="BF786" s="174" t="str">
        <f t="shared" si="412"/>
        <v/>
      </c>
      <c r="BG786" s="186" t="str">
        <f t="shared" si="413"/>
        <v/>
      </c>
      <c r="BH786" s="175" t="str">
        <f t="shared" si="414"/>
        <v/>
      </c>
      <c r="BI786" s="632"/>
    </row>
    <row r="787" spans="1:61" ht="75" x14ac:dyDescent="0.3">
      <c r="A787" s="221"/>
      <c r="B787" s="222"/>
      <c r="C787" s="213">
        <v>776</v>
      </c>
      <c r="D787" s="640" t="s">
        <v>3805</v>
      </c>
      <c r="E787" s="16" t="s">
        <v>46</v>
      </c>
      <c r="F787" s="17"/>
      <c r="G787" s="134">
        <v>44292</v>
      </c>
      <c r="H787" s="135">
        <v>44321</v>
      </c>
      <c r="I787" s="141"/>
      <c r="J787" s="25"/>
      <c r="K787" s="145"/>
      <c r="L787" s="28"/>
      <c r="M787" s="395">
        <v>44321</v>
      </c>
      <c r="N787" s="158">
        <f t="shared" si="415"/>
        <v>22</v>
      </c>
      <c r="O787" s="27"/>
      <c r="P787" s="27"/>
      <c r="Q787" s="27"/>
      <c r="R787" s="27" t="s">
        <v>0</v>
      </c>
      <c r="S787" s="27"/>
      <c r="T787" s="28"/>
      <c r="U787" s="29"/>
      <c r="V787" s="32">
        <v>0.25</v>
      </c>
      <c r="W787" s="318"/>
      <c r="X787" s="319"/>
      <c r="Y787" s="160">
        <f t="shared" si="401"/>
        <v>0.25</v>
      </c>
      <c r="Z787" s="159">
        <f t="shared" si="416"/>
        <v>2.5</v>
      </c>
      <c r="AA787" s="327"/>
      <c r="AB787" s="400">
        <f t="shared" si="425"/>
        <v>-30</v>
      </c>
      <c r="AC787" s="371"/>
      <c r="AD787" s="226" t="str">
        <f t="shared" si="402"/>
        <v/>
      </c>
      <c r="AE787" s="368">
        <f t="shared" si="417"/>
        <v>-27.5</v>
      </c>
      <c r="AF787" s="339"/>
      <c r="AG787" s="338"/>
      <c r="AH787" s="336"/>
      <c r="AI787" s="161">
        <f t="shared" si="418"/>
        <v>0</v>
      </c>
      <c r="AJ787" s="162">
        <f t="shared" si="403"/>
        <v>2.5</v>
      </c>
      <c r="AK787" s="163">
        <f t="shared" si="419"/>
        <v>2.5</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f t="shared" si="404"/>
        <v>22</v>
      </c>
      <c r="AX787" s="165" t="str">
        <f t="shared" si="405"/>
        <v/>
      </c>
      <c r="AY787" s="193">
        <f t="shared" si="406"/>
        <v>22</v>
      </c>
      <c r="AZ787" s="183" t="str">
        <f t="shared" si="407"/>
        <v/>
      </c>
      <c r="BA787" s="173">
        <f t="shared" si="408"/>
        <v>0.25</v>
      </c>
      <c r="BB787" s="174" t="str">
        <f t="shared" si="409"/>
        <v/>
      </c>
      <c r="BC787" s="186">
        <f t="shared" si="432"/>
        <v>0.25</v>
      </c>
      <c r="BD787" s="174" t="str">
        <f t="shared" si="410"/>
        <v/>
      </c>
      <c r="BE787" s="201" t="str">
        <f t="shared" si="411"/>
        <v/>
      </c>
      <c r="BF787" s="174" t="str">
        <f t="shared" si="412"/>
        <v/>
      </c>
      <c r="BG787" s="186" t="str">
        <f t="shared" si="413"/>
        <v/>
      </c>
      <c r="BH787" s="175" t="str">
        <f t="shared" si="414"/>
        <v/>
      </c>
      <c r="BI787" s="632"/>
    </row>
    <row r="788" spans="1:61" ht="75" x14ac:dyDescent="0.3">
      <c r="A788" s="221"/>
      <c r="B788" s="222"/>
      <c r="C788" s="214">
        <v>777</v>
      </c>
      <c r="D788" s="643" t="s">
        <v>3805</v>
      </c>
      <c r="E788" s="16" t="s">
        <v>3505</v>
      </c>
      <c r="F788" s="17"/>
      <c r="G788" s="134">
        <v>44292</v>
      </c>
      <c r="H788" s="135">
        <v>44321</v>
      </c>
      <c r="I788" s="141"/>
      <c r="J788" s="25"/>
      <c r="K788" s="145"/>
      <c r="L788" s="28"/>
      <c r="M788" s="395">
        <v>44321</v>
      </c>
      <c r="N788" s="158">
        <f t="shared" si="415"/>
        <v>22</v>
      </c>
      <c r="O788" s="27"/>
      <c r="P788" s="27"/>
      <c r="Q788" s="27"/>
      <c r="R788" s="27" t="s">
        <v>0</v>
      </c>
      <c r="S788" s="27"/>
      <c r="T788" s="28"/>
      <c r="U788" s="29"/>
      <c r="V788" s="32">
        <v>0.25</v>
      </c>
      <c r="W788" s="318"/>
      <c r="X788" s="319"/>
      <c r="Y788" s="160">
        <f t="shared" si="401"/>
        <v>0.25</v>
      </c>
      <c r="Z788" s="159">
        <f t="shared" si="416"/>
        <v>2.5</v>
      </c>
      <c r="AA788" s="327"/>
      <c r="AB788" s="400">
        <f t="shared" si="425"/>
        <v>-30</v>
      </c>
      <c r="AC788" s="371"/>
      <c r="AD788" s="226" t="str">
        <f t="shared" si="402"/>
        <v/>
      </c>
      <c r="AE788" s="368">
        <f t="shared" si="417"/>
        <v>-27.5</v>
      </c>
      <c r="AF788" s="339"/>
      <c r="AG788" s="338"/>
      <c r="AH788" s="336"/>
      <c r="AI788" s="161">
        <f t="shared" si="418"/>
        <v>0</v>
      </c>
      <c r="AJ788" s="162">
        <f t="shared" si="403"/>
        <v>2.5</v>
      </c>
      <c r="AK788" s="163">
        <f t="shared" si="419"/>
        <v>2.5</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f t="shared" si="404"/>
        <v>22</v>
      </c>
      <c r="AX788" s="165" t="str">
        <f t="shared" si="405"/>
        <v/>
      </c>
      <c r="AY788" s="193">
        <f t="shared" si="406"/>
        <v>22</v>
      </c>
      <c r="AZ788" s="183" t="str">
        <f t="shared" si="407"/>
        <v/>
      </c>
      <c r="BA788" s="173">
        <f t="shared" si="408"/>
        <v>0.25</v>
      </c>
      <c r="BB788" s="174" t="str">
        <f t="shared" si="409"/>
        <v/>
      </c>
      <c r="BC788" s="186">
        <f t="shared" si="432"/>
        <v>0.25</v>
      </c>
      <c r="BD788" s="174" t="str">
        <f t="shared" si="410"/>
        <v/>
      </c>
      <c r="BE788" s="201" t="str">
        <f t="shared" si="411"/>
        <v/>
      </c>
      <c r="BF788" s="174" t="str">
        <f t="shared" si="412"/>
        <v/>
      </c>
      <c r="BG788" s="186" t="str">
        <f t="shared" si="413"/>
        <v/>
      </c>
      <c r="BH788" s="175" t="str">
        <f t="shared" si="414"/>
        <v/>
      </c>
      <c r="BI788" s="632"/>
    </row>
    <row r="789" spans="1:61" ht="75" x14ac:dyDescent="0.3">
      <c r="A789" s="221"/>
      <c r="B789" s="222"/>
      <c r="C789" s="214">
        <v>778</v>
      </c>
      <c r="D789" s="647" t="s">
        <v>3805</v>
      </c>
      <c r="E789" s="18" t="s">
        <v>3541</v>
      </c>
      <c r="F789" s="17"/>
      <c r="G789" s="134">
        <v>44292</v>
      </c>
      <c r="H789" s="135">
        <v>44321</v>
      </c>
      <c r="I789" s="141"/>
      <c r="J789" s="25"/>
      <c r="K789" s="145"/>
      <c r="L789" s="28"/>
      <c r="M789" s="395">
        <v>44321</v>
      </c>
      <c r="N789" s="158">
        <f t="shared" si="415"/>
        <v>22</v>
      </c>
      <c r="O789" s="27"/>
      <c r="P789" s="27"/>
      <c r="Q789" s="27"/>
      <c r="R789" s="27" t="s">
        <v>0</v>
      </c>
      <c r="S789" s="27"/>
      <c r="T789" s="28"/>
      <c r="U789" s="29"/>
      <c r="V789" s="32">
        <v>0.25</v>
      </c>
      <c r="W789" s="318"/>
      <c r="X789" s="319"/>
      <c r="Y789" s="160">
        <f t="shared" si="401"/>
        <v>0.25</v>
      </c>
      <c r="Z789" s="159">
        <f t="shared" si="416"/>
        <v>2.5</v>
      </c>
      <c r="AA789" s="327"/>
      <c r="AB789" s="400">
        <f t="shared" si="425"/>
        <v>-30</v>
      </c>
      <c r="AC789" s="371"/>
      <c r="AD789" s="226" t="str">
        <f t="shared" si="402"/>
        <v/>
      </c>
      <c r="AE789" s="368">
        <f t="shared" si="417"/>
        <v>-27.5</v>
      </c>
      <c r="AF789" s="339"/>
      <c r="AG789" s="338"/>
      <c r="AH789" s="336"/>
      <c r="AI789" s="161">
        <f t="shared" si="418"/>
        <v>0</v>
      </c>
      <c r="AJ789" s="162">
        <f t="shared" si="403"/>
        <v>2.5</v>
      </c>
      <c r="AK789" s="163">
        <f t="shared" si="419"/>
        <v>2.5</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f t="shared" si="404"/>
        <v>22</v>
      </c>
      <c r="AX789" s="165" t="str">
        <f t="shared" si="405"/>
        <v/>
      </c>
      <c r="AY789" s="193">
        <f t="shared" si="406"/>
        <v>22</v>
      </c>
      <c r="AZ789" s="183" t="str">
        <f t="shared" si="407"/>
        <v/>
      </c>
      <c r="BA789" s="173">
        <f t="shared" si="408"/>
        <v>0.25</v>
      </c>
      <c r="BB789" s="174" t="str">
        <f t="shared" si="409"/>
        <v/>
      </c>
      <c r="BC789" s="186">
        <f t="shared" si="432"/>
        <v>0.25</v>
      </c>
      <c r="BD789" s="174" t="str">
        <f t="shared" si="410"/>
        <v/>
      </c>
      <c r="BE789" s="201" t="str">
        <f t="shared" si="411"/>
        <v/>
      </c>
      <c r="BF789" s="174" t="str">
        <f t="shared" si="412"/>
        <v/>
      </c>
      <c r="BG789" s="186" t="str">
        <f t="shared" si="413"/>
        <v/>
      </c>
      <c r="BH789" s="175" t="str">
        <f t="shared" si="414"/>
        <v/>
      </c>
      <c r="BI789" s="632"/>
    </row>
    <row r="790" spans="1:61" ht="56.25" x14ac:dyDescent="0.3">
      <c r="A790" s="221"/>
      <c r="B790" s="222"/>
      <c r="C790" s="213">
        <v>779</v>
      </c>
      <c r="D790" s="640" t="s">
        <v>3806</v>
      </c>
      <c r="E790" s="16" t="s">
        <v>46</v>
      </c>
      <c r="F790" s="17"/>
      <c r="G790" s="134">
        <v>44294</v>
      </c>
      <c r="H790" s="135">
        <v>44302</v>
      </c>
      <c r="I790" s="141" t="s">
        <v>0</v>
      </c>
      <c r="J790" s="25"/>
      <c r="K790" s="145"/>
      <c r="L790" s="28"/>
      <c r="M790" s="395">
        <v>44302</v>
      </c>
      <c r="N790" s="158">
        <f t="shared" si="415"/>
        <v>7</v>
      </c>
      <c r="O790" s="27" t="s">
        <v>0</v>
      </c>
      <c r="P790" s="27"/>
      <c r="Q790" s="27"/>
      <c r="R790" s="27"/>
      <c r="S790" s="27"/>
      <c r="T790" s="28"/>
      <c r="U790" s="29"/>
      <c r="V790" s="32">
        <v>0.25</v>
      </c>
      <c r="W790" s="318">
        <v>0.25</v>
      </c>
      <c r="X790" s="319"/>
      <c r="Y790" s="160">
        <f t="shared" si="401"/>
        <v>0.5</v>
      </c>
      <c r="Z790" s="159">
        <f t="shared" si="416"/>
        <v>7.5</v>
      </c>
      <c r="AA790" s="327"/>
      <c r="AB790" s="400">
        <f t="shared" si="425"/>
        <v>-30</v>
      </c>
      <c r="AC790" s="371"/>
      <c r="AD790" s="226" t="str">
        <f t="shared" si="402"/>
        <v/>
      </c>
      <c r="AE790" s="368">
        <f t="shared" si="417"/>
        <v>-22.5</v>
      </c>
      <c r="AF790" s="339"/>
      <c r="AG790" s="338"/>
      <c r="AH790" s="336"/>
      <c r="AI790" s="161">
        <f t="shared" si="418"/>
        <v>0</v>
      </c>
      <c r="AJ790" s="162">
        <f t="shared" si="403"/>
        <v>7.5</v>
      </c>
      <c r="AK790" s="163">
        <f t="shared" si="419"/>
        <v>7.5</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f t="shared" si="404"/>
        <v>7</v>
      </c>
      <c r="AX790" s="165" t="str">
        <f t="shared" si="405"/>
        <v/>
      </c>
      <c r="AY790" s="193">
        <f t="shared" si="406"/>
        <v>7</v>
      </c>
      <c r="AZ790" s="183" t="str">
        <f t="shared" si="407"/>
        <v/>
      </c>
      <c r="BA790" s="173">
        <f t="shared" si="408"/>
        <v>0.25</v>
      </c>
      <c r="BB790" s="174" t="str">
        <f t="shared" si="409"/>
        <v/>
      </c>
      <c r="BC790" s="186">
        <f t="shared" si="432"/>
        <v>0.25</v>
      </c>
      <c r="BD790" s="174" t="str">
        <f t="shared" si="410"/>
        <v/>
      </c>
      <c r="BE790" s="201">
        <f t="shared" si="411"/>
        <v>0.25</v>
      </c>
      <c r="BF790" s="174" t="str">
        <f t="shared" si="412"/>
        <v/>
      </c>
      <c r="BG790" s="186">
        <f t="shared" si="413"/>
        <v>0.25</v>
      </c>
      <c r="BH790" s="175" t="str">
        <f t="shared" si="414"/>
        <v/>
      </c>
      <c r="BI790" s="632"/>
    </row>
    <row r="791" spans="1:61" ht="37.5" x14ac:dyDescent="0.3">
      <c r="A791" s="221"/>
      <c r="B791" s="222"/>
      <c r="C791" s="214">
        <v>780</v>
      </c>
      <c r="D791" s="640" t="s">
        <v>3807</v>
      </c>
      <c r="E791" s="16" t="s">
        <v>46</v>
      </c>
      <c r="F791" s="17"/>
      <c r="G791" s="134">
        <v>44294</v>
      </c>
      <c r="H791" s="135">
        <v>44302</v>
      </c>
      <c r="I791" s="141" t="s">
        <v>0</v>
      </c>
      <c r="J791" s="25"/>
      <c r="K791" s="145"/>
      <c r="L791" s="28"/>
      <c r="M791" s="395">
        <v>44302</v>
      </c>
      <c r="N791" s="158">
        <f t="shared" si="415"/>
        <v>7</v>
      </c>
      <c r="O791" s="27" t="s">
        <v>0</v>
      </c>
      <c r="P791" s="27"/>
      <c r="Q791" s="27"/>
      <c r="R791" s="27"/>
      <c r="S791" s="27"/>
      <c r="T791" s="28"/>
      <c r="U791" s="29"/>
      <c r="V791" s="32">
        <v>0.25</v>
      </c>
      <c r="W791" s="318">
        <v>0.25</v>
      </c>
      <c r="X791" s="319"/>
      <c r="Y791" s="160">
        <f t="shared" si="401"/>
        <v>0.5</v>
      </c>
      <c r="Z791" s="159">
        <f t="shared" si="416"/>
        <v>7.5</v>
      </c>
      <c r="AA791" s="327"/>
      <c r="AB791" s="400">
        <f t="shared" si="425"/>
        <v>-30</v>
      </c>
      <c r="AC791" s="371"/>
      <c r="AD791" s="226" t="str">
        <f t="shared" si="402"/>
        <v/>
      </c>
      <c r="AE791" s="368">
        <f t="shared" si="417"/>
        <v>-22.5</v>
      </c>
      <c r="AF791" s="339"/>
      <c r="AG791" s="338"/>
      <c r="AH791" s="336"/>
      <c r="AI791" s="161">
        <f t="shared" si="418"/>
        <v>0</v>
      </c>
      <c r="AJ791" s="162">
        <f t="shared" si="403"/>
        <v>7.5</v>
      </c>
      <c r="AK791" s="163">
        <f t="shared" si="419"/>
        <v>7.5</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f t="shared" si="404"/>
        <v>7</v>
      </c>
      <c r="AX791" s="165" t="str">
        <f t="shared" si="405"/>
        <v/>
      </c>
      <c r="AY791" s="193">
        <f t="shared" si="406"/>
        <v>7</v>
      </c>
      <c r="AZ791" s="183" t="str">
        <f t="shared" si="407"/>
        <v/>
      </c>
      <c r="BA791" s="173">
        <f t="shared" si="408"/>
        <v>0.25</v>
      </c>
      <c r="BB791" s="174" t="str">
        <f t="shared" si="409"/>
        <v/>
      </c>
      <c r="BC791" s="186">
        <f t="shared" si="432"/>
        <v>0.25</v>
      </c>
      <c r="BD791" s="174" t="str">
        <f t="shared" si="410"/>
        <v/>
      </c>
      <c r="BE791" s="201">
        <f t="shared" si="411"/>
        <v>0.25</v>
      </c>
      <c r="BF791" s="174" t="str">
        <f t="shared" si="412"/>
        <v/>
      </c>
      <c r="BG791" s="186">
        <f t="shared" si="413"/>
        <v>0.25</v>
      </c>
      <c r="BH791" s="175" t="str">
        <f t="shared" si="414"/>
        <v/>
      </c>
      <c r="BI791" s="632"/>
    </row>
    <row r="792" spans="1:61" ht="37.5" x14ac:dyDescent="0.3">
      <c r="A792" s="221"/>
      <c r="B792" s="222"/>
      <c r="C792" s="213">
        <v>781</v>
      </c>
      <c r="D792" s="640" t="s">
        <v>3808</v>
      </c>
      <c r="E792" s="16" t="s">
        <v>46</v>
      </c>
      <c r="F792" s="17"/>
      <c r="G792" s="134">
        <v>44294</v>
      </c>
      <c r="H792" s="135">
        <v>44302</v>
      </c>
      <c r="I792" s="141" t="s">
        <v>0</v>
      </c>
      <c r="J792" s="25"/>
      <c r="K792" s="145"/>
      <c r="L792" s="28"/>
      <c r="M792" s="395">
        <v>44302</v>
      </c>
      <c r="N792" s="158">
        <f t="shared" si="415"/>
        <v>7</v>
      </c>
      <c r="O792" s="27" t="s">
        <v>0</v>
      </c>
      <c r="P792" s="27"/>
      <c r="Q792" s="27"/>
      <c r="R792" s="27"/>
      <c r="S792" s="27"/>
      <c r="T792" s="28"/>
      <c r="U792" s="29"/>
      <c r="V792" s="32">
        <v>0.25</v>
      </c>
      <c r="W792" s="318">
        <v>0.25</v>
      </c>
      <c r="X792" s="319"/>
      <c r="Y792" s="160">
        <f t="shared" si="401"/>
        <v>0.5</v>
      </c>
      <c r="Z792" s="159">
        <f t="shared" si="416"/>
        <v>7.5</v>
      </c>
      <c r="AA792" s="327"/>
      <c r="AB792" s="400">
        <f t="shared" si="425"/>
        <v>-30</v>
      </c>
      <c r="AC792" s="371"/>
      <c r="AD792" s="226" t="str">
        <f t="shared" si="402"/>
        <v/>
      </c>
      <c r="AE792" s="368">
        <f t="shared" si="417"/>
        <v>-22.5</v>
      </c>
      <c r="AF792" s="339"/>
      <c r="AG792" s="338"/>
      <c r="AH792" s="336"/>
      <c r="AI792" s="161">
        <f t="shared" si="418"/>
        <v>0</v>
      </c>
      <c r="AJ792" s="162">
        <f t="shared" si="403"/>
        <v>7.5</v>
      </c>
      <c r="AK792" s="163">
        <f t="shared" si="419"/>
        <v>7.5</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f t="shared" si="404"/>
        <v>7</v>
      </c>
      <c r="AX792" s="165" t="str">
        <f t="shared" si="405"/>
        <v/>
      </c>
      <c r="AY792" s="193">
        <f t="shared" si="406"/>
        <v>7</v>
      </c>
      <c r="AZ792" s="183" t="str">
        <f t="shared" si="407"/>
        <v/>
      </c>
      <c r="BA792" s="173">
        <f t="shared" si="408"/>
        <v>0.25</v>
      </c>
      <c r="BB792" s="174" t="str">
        <f t="shared" si="409"/>
        <v/>
      </c>
      <c r="BC792" s="186">
        <f t="shared" si="432"/>
        <v>0.25</v>
      </c>
      <c r="BD792" s="174" t="str">
        <f t="shared" si="410"/>
        <v/>
      </c>
      <c r="BE792" s="201">
        <f t="shared" si="411"/>
        <v>0.25</v>
      </c>
      <c r="BF792" s="174" t="str">
        <f t="shared" si="412"/>
        <v/>
      </c>
      <c r="BG792" s="186">
        <f t="shared" si="413"/>
        <v>0.25</v>
      </c>
      <c r="BH792" s="175" t="str">
        <f t="shared" si="414"/>
        <v/>
      </c>
      <c r="BI792" s="632"/>
    </row>
    <row r="793" spans="1:61" ht="75" x14ac:dyDescent="0.3">
      <c r="A793" s="221"/>
      <c r="B793" s="222"/>
      <c r="C793" s="214">
        <v>782</v>
      </c>
      <c r="D793" s="661" t="s">
        <v>3854</v>
      </c>
      <c r="E793" s="18" t="s">
        <v>3506</v>
      </c>
      <c r="F793" s="17"/>
      <c r="G793" s="134">
        <v>44295</v>
      </c>
      <c r="H793" s="135"/>
      <c r="I793" s="141"/>
      <c r="J793" s="25"/>
      <c r="K793" s="145"/>
      <c r="L793" s="28"/>
      <c r="M793" s="395">
        <v>44301</v>
      </c>
      <c r="N793" s="158">
        <f t="shared" si="415"/>
        <v>5</v>
      </c>
      <c r="O793" s="27" t="s">
        <v>0</v>
      </c>
      <c r="P793" s="27"/>
      <c r="Q793" s="27"/>
      <c r="R793" s="27"/>
      <c r="S793" s="27"/>
      <c r="T793" s="28"/>
      <c r="U793" s="29"/>
      <c r="V793" s="32">
        <v>0.25</v>
      </c>
      <c r="W793" s="318"/>
      <c r="X793" s="319"/>
      <c r="Y793" s="160">
        <f t="shared" si="401"/>
        <v>0.25</v>
      </c>
      <c r="Z793" s="159">
        <f t="shared" si="416"/>
        <v>2.5</v>
      </c>
      <c r="AA793" s="327"/>
      <c r="AB793" s="400">
        <f t="shared" si="425"/>
        <v>-30</v>
      </c>
      <c r="AC793" s="371"/>
      <c r="AD793" s="226" t="str">
        <f t="shared" si="402"/>
        <v/>
      </c>
      <c r="AE793" s="368">
        <f t="shared" si="417"/>
        <v>-27.5</v>
      </c>
      <c r="AF793" s="339"/>
      <c r="AG793" s="338"/>
      <c r="AH793" s="336"/>
      <c r="AI793" s="161">
        <f t="shared" si="418"/>
        <v>0</v>
      </c>
      <c r="AJ793" s="162">
        <f t="shared" si="403"/>
        <v>2.5</v>
      </c>
      <c r="AK793" s="163">
        <f t="shared" si="419"/>
        <v>2.5</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f t="shared" si="404"/>
        <v>5</v>
      </c>
      <c r="AX793" s="165" t="str">
        <f t="shared" si="405"/>
        <v/>
      </c>
      <c r="AY793" s="193">
        <f t="shared" si="406"/>
        <v>5</v>
      </c>
      <c r="AZ793" s="183" t="str">
        <f t="shared" si="407"/>
        <v/>
      </c>
      <c r="BA793" s="173">
        <f t="shared" si="408"/>
        <v>0.25</v>
      </c>
      <c r="BB793" s="174" t="str">
        <f t="shared" si="409"/>
        <v/>
      </c>
      <c r="BC793" s="186">
        <f t="shared" si="432"/>
        <v>0.25</v>
      </c>
      <c r="BD793" s="174" t="str">
        <f t="shared" si="410"/>
        <v/>
      </c>
      <c r="BE793" s="201" t="str">
        <f t="shared" si="411"/>
        <v/>
      </c>
      <c r="BF793" s="174" t="str">
        <f t="shared" si="412"/>
        <v/>
      </c>
      <c r="BG793" s="186" t="str">
        <f t="shared" si="413"/>
        <v/>
      </c>
      <c r="BH793" s="175" t="str">
        <f t="shared" si="414"/>
        <v/>
      </c>
      <c r="BI793" s="632"/>
    </row>
    <row r="794" spans="1:61" ht="37.5" x14ac:dyDescent="0.3">
      <c r="A794" s="221"/>
      <c r="B794" s="222"/>
      <c r="C794" s="214">
        <v>783</v>
      </c>
      <c r="D794" s="675" t="s">
        <v>3809</v>
      </c>
      <c r="E794" s="16" t="s">
        <v>3504</v>
      </c>
      <c r="F794" s="17"/>
      <c r="G794" s="134">
        <v>44298</v>
      </c>
      <c r="H794" s="135">
        <v>44321</v>
      </c>
      <c r="I794" s="141"/>
      <c r="J794" s="25"/>
      <c r="K794" s="145"/>
      <c r="L794" s="28"/>
      <c r="M794" s="395">
        <v>44321</v>
      </c>
      <c r="N794" s="158">
        <f t="shared" si="415"/>
        <v>18</v>
      </c>
      <c r="O794" s="27"/>
      <c r="P794" s="27"/>
      <c r="Q794" s="27"/>
      <c r="R794" s="27" t="s">
        <v>0</v>
      </c>
      <c r="S794" s="27"/>
      <c r="T794" s="28"/>
      <c r="U794" s="29"/>
      <c r="V794" s="32">
        <v>0.25</v>
      </c>
      <c r="W794" s="318"/>
      <c r="X794" s="319"/>
      <c r="Y794" s="160">
        <f t="shared" si="401"/>
        <v>0.25</v>
      </c>
      <c r="Z794" s="159">
        <f t="shared" si="416"/>
        <v>2.5</v>
      </c>
      <c r="AA794" s="327"/>
      <c r="AB794" s="400">
        <f t="shared" si="425"/>
        <v>-30</v>
      </c>
      <c r="AC794" s="371"/>
      <c r="AD794" s="226" t="str">
        <f t="shared" si="402"/>
        <v/>
      </c>
      <c r="AE794" s="368">
        <f t="shared" si="417"/>
        <v>-27.5</v>
      </c>
      <c r="AF794" s="339"/>
      <c r="AG794" s="338"/>
      <c r="AH794" s="336"/>
      <c r="AI794" s="161">
        <f t="shared" si="418"/>
        <v>0</v>
      </c>
      <c r="AJ794" s="162">
        <f t="shared" si="403"/>
        <v>2.5</v>
      </c>
      <c r="AK794" s="163">
        <f t="shared" si="419"/>
        <v>2.5</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f t="shared" si="404"/>
        <v>18</v>
      </c>
      <c r="AX794" s="165" t="str">
        <f t="shared" si="405"/>
        <v/>
      </c>
      <c r="AY794" s="193">
        <f t="shared" si="406"/>
        <v>18</v>
      </c>
      <c r="AZ794" s="183" t="str">
        <f t="shared" si="407"/>
        <v/>
      </c>
      <c r="BA794" s="173">
        <f t="shared" si="408"/>
        <v>0.25</v>
      </c>
      <c r="BB794" s="174" t="str">
        <f t="shared" si="409"/>
        <v/>
      </c>
      <c r="BC794" s="186">
        <f t="shared" si="432"/>
        <v>0.25</v>
      </c>
      <c r="BD794" s="174" t="str">
        <f t="shared" si="410"/>
        <v/>
      </c>
      <c r="BE794" s="201" t="str">
        <f t="shared" si="411"/>
        <v/>
      </c>
      <c r="BF794" s="174" t="str">
        <f t="shared" si="412"/>
        <v/>
      </c>
      <c r="BG794" s="186" t="str">
        <f t="shared" si="413"/>
        <v/>
      </c>
      <c r="BH794" s="175" t="str">
        <f t="shared" si="414"/>
        <v/>
      </c>
      <c r="BI794" s="632"/>
    </row>
    <row r="795" spans="1:61" ht="112.5" x14ac:dyDescent="0.3">
      <c r="A795" s="221"/>
      <c r="B795" s="222"/>
      <c r="C795" s="213">
        <v>784</v>
      </c>
      <c r="D795" s="640" t="s">
        <v>3810</v>
      </c>
      <c r="E795" s="16" t="s">
        <v>46</v>
      </c>
      <c r="F795" s="17"/>
      <c r="G795" s="134">
        <v>44278</v>
      </c>
      <c r="H795" s="135">
        <v>44306</v>
      </c>
      <c r="I795" s="141"/>
      <c r="J795" s="25"/>
      <c r="K795" s="145"/>
      <c r="L795" s="28"/>
      <c r="M795" s="395">
        <v>44306</v>
      </c>
      <c r="N795" s="158">
        <f t="shared" si="415"/>
        <v>21</v>
      </c>
      <c r="O795" s="27" t="s">
        <v>0</v>
      </c>
      <c r="P795" s="27"/>
      <c r="Q795" s="27"/>
      <c r="R795" s="27"/>
      <c r="S795" s="27"/>
      <c r="T795" s="28"/>
      <c r="U795" s="29"/>
      <c r="V795" s="32">
        <v>0.25</v>
      </c>
      <c r="W795" s="318">
        <v>0.25</v>
      </c>
      <c r="X795" s="319"/>
      <c r="Y795" s="160">
        <f t="shared" si="401"/>
        <v>0.5</v>
      </c>
      <c r="Z795" s="159">
        <f t="shared" si="416"/>
        <v>7.5</v>
      </c>
      <c r="AA795" s="327"/>
      <c r="AB795" s="400">
        <f t="shared" si="425"/>
        <v>-30</v>
      </c>
      <c r="AC795" s="371"/>
      <c r="AD795" s="226" t="str">
        <f t="shared" si="402"/>
        <v/>
      </c>
      <c r="AE795" s="368">
        <f t="shared" si="417"/>
        <v>-22.5</v>
      </c>
      <c r="AF795" s="339"/>
      <c r="AG795" s="338"/>
      <c r="AH795" s="336"/>
      <c r="AI795" s="161">
        <f t="shared" si="418"/>
        <v>0</v>
      </c>
      <c r="AJ795" s="162">
        <f t="shared" si="403"/>
        <v>7.5</v>
      </c>
      <c r="AK795" s="163">
        <f t="shared" si="419"/>
        <v>7.5</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f t="shared" si="404"/>
        <v>21</v>
      </c>
      <c r="AX795" s="165" t="str">
        <f t="shared" si="405"/>
        <v/>
      </c>
      <c r="AY795" s="193">
        <f t="shared" si="406"/>
        <v>21</v>
      </c>
      <c r="AZ795" s="183" t="str">
        <f t="shared" si="407"/>
        <v/>
      </c>
      <c r="BA795" s="173">
        <f t="shared" si="408"/>
        <v>0.25</v>
      </c>
      <c r="BB795" s="174" t="str">
        <f t="shared" si="409"/>
        <v/>
      </c>
      <c r="BC795" s="186">
        <f t="shared" si="432"/>
        <v>0.25</v>
      </c>
      <c r="BD795" s="174" t="str">
        <f t="shared" si="410"/>
        <v/>
      </c>
      <c r="BE795" s="201">
        <f t="shared" si="411"/>
        <v>0.25</v>
      </c>
      <c r="BF795" s="174" t="str">
        <f t="shared" si="412"/>
        <v/>
      </c>
      <c r="BG795" s="186">
        <f t="shared" si="413"/>
        <v>0.25</v>
      </c>
      <c r="BH795" s="175" t="str">
        <f t="shared" si="414"/>
        <v/>
      </c>
      <c r="BI795" s="632"/>
    </row>
    <row r="796" spans="1:61" ht="37.5" x14ac:dyDescent="0.3">
      <c r="A796" s="221"/>
      <c r="B796" s="222"/>
      <c r="C796" s="214">
        <v>785</v>
      </c>
      <c r="D796" s="640" t="s">
        <v>3811</v>
      </c>
      <c r="E796" s="16" t="s">
        <v>46</v>
      </c>
      <c r="F796" s="17"/>
      <c r="G796" s="134">
        <v>44300</v>
      </c>
      <c r="H796" s="135">
        <v>44329</v>
      </c>
      <c r="I796" s="141"/>
      <c r="J796" s="25"/>
      <c r="K796" s="145"/>
      <c r="L796" s="28"/>
      <c r="M796" s="395">
        <v>44329</v>
      </c>
      <c r="N796" s="158">
        <f t="shared" si="415"/>
        <v>22</v>
      </c>
      <c r="O796" s="27" t="s">
        <v>0</v>
      </c>
      <c r="P796" s="27"/>
      <c r="Q796" s="27"/>
      <c r="R796" s="27"/>
      <c r="S796" s="27"/>
      <c r="T796" s="28"/>
      <c r="U796" s="29"/>
      <c r="V796" s="32">
        <v>0.25</v>
      </c>
      <c r="W796" s="318">
        <v>0.25</v>
      </c>
      <c r="X796" s="319"/>
      <c r="Y796" s="160">
        <f t="shared" si="401"/>
        <v>0.5</v>
      </c>
      <c r="Z796" s="159">
        <f t="shared" si="416"/>
        <v>7.5</v>
      </c>
      <c r="AA796" s="327"/>
      <c r="AB796" s="400">
        <f t="shared" si="425"/>
        <v>-30</v>
      </c>
      <c r="AC796" s="371"/>
      <c r="AD796" s="226" t="str">
        <f t="shared" si="402"/>
        <v/>
      </c>
      <c r="AE796" s="368">
        <f t="shared" si="417"/>
        <v>-22.5</v>
      </c>
      <c r="AF796" s="339"/>
      <c r="AG796" s="338"/>
      <c r="AH796" s="336"/>
      <c r="AI796" s="161">
        <f t="shared" si="418"/>
        <v>0</v>
      </c>
      <c r="AJ796" s="162">
        <f t="shared" si="403"/>
        <v>7.5</v>
      </c>
      <c r="AK796" s="163">
        <f t="shared" si="419"/>
        <v>7.5</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f t="shared" si="404"/>
        <v>22</v>
      </c>
      <c r="AX796" s="165" t="str">
        <f t="shared" si="405"/>
        <v/>
      </c>
      <c r="AY796" s="193">
        <f t="shared" si="406"/>
        <v>22</v>
      </c>
      <c r="AZ796" s="183" t="str">
        <f t="shared" si="407"/>
        <v/>
      </c>
      <c r="BA796" s="173">
        <f t="shared" si="408"/>
        <v>0.25</v>
      </c>
      <c r="BB796" s="174" t="str">
        <f t="shared" si="409"/>
        <v/>
      </c>
      <c r="BC796" s="186">
        <f t="shared" si="432"/>
        <v>0.25</v>
      </c>
      <c r="BD796" s="174" t="str">
        <f t="shared" si="410"/>
        <v/>
      </c>
      <c r="BE796" s="201">
        <f t="shared" si="411"/>
        <v>0.25</v>
      </c>
      <c r="BF796" s="174" t="str">
        <f t="shared" si="412"/>
        <v/>
      </c>
      <c r="BG796" s="186">
        <f t="shared" si="413"/>
        <v>0.25</v>
      </c>
      <c r="BH796" s="175" t="str">
        <f t="shared" si="414"/>
        <v/>
      </c>
      <c r="BI796" s="632"/>
    </row>
    <row r="797" spans="1:61" ht="18.75" x14ac:dyDescent="0.3">
      <c r="A797" s="221"/>
      <c r="B797" s="222"/>
      <c r="C797" s="213">
        <v>786</v>
      </c>
      <c r="D797" s="650" t="s">
        <v>3812</v>
      </c>
      <c r="E797" s="18" t="s">
        <v>46</v>
      </c>
      <c r="F797" s="17"/>
      <c r="G797" s="134">
        <v>44300</v>
      </c>
      <c r="H797" s="135">
        <v>44329</v>
      </c>
      <c r="I797" s="141"/>
      <c r="J797" s="25"/>
      <c r="K797" s="145"/>
      <c r="L797" s="28"/>
      <c r="M797" s="395">
        <v>44329</v>
      </c>
      <c r="N797" s="158">
        <f t="shared" si="415"/>
        <v>22</v>
      </c>
      <c r="O797" s="27" t="s">
        <v>0</v>
      </c>
      <c r="P797" s="27"/>
      <c r="Q797" s="27"/>
      <c r="R797" s="27"/>
      <c r="S797" s="27"/>
      <c r="T797" s="28"/>
      <c r="U797" s="29"/>
      <c r="V797" s="32">
        <v>0.25</v>
      </c>
      <c r="W797" s="318">
        <v>0.25</v>
      </c>
      <c r="X797" s="319"/>
      <c r="Y797" s="160">
        <f t="shared" si="401"/>
        <v>0.5</v>
      </c>
      <c r="Z797" s="159">
        <f t="shared" si="416"/>
        <v>7.5</v>
      </c>
      <c r="AA797" s="327"/>
      <c r="AB797" s="400">
        <f t="shared" si="425"/>
        <v>-30</v>
      </c>
      <c r="AC797" s="371"/>
      <c r="AD797" s="226" t="str">
        <f t="shared" si="402"/>
        <v/>
      </c>
      <c r="AE797" s="368">
        <f t="shared" si="417"/>
        <v>-22.5</v>
      </c>
      <c r="AF797" s="339"/>
      <c r="AG797" s="338"/>
      <c r="AH797" s="336"/>
      <c r="AI797" s="161">
        <f t="shared" si="418"/>
        <v>0</v>
      </c>
      <c r="AJ797" s="162">
        <f t="shared" si="403"/>
        <v>7.5</v>
      </c>
      <c r="AK797" s="163">
        <f t="shared" si="419"/>
        <v>7.5</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f t="shared" si="404"/>
        <v>22</v>
      </c>
      <c r="AX797" s="165" t="str">
        <f t="shared" si="405"/>
        <v/>
      </c>
      <c r="AY797" s="193">
        <f t="shared" si="406"/>
        <v>22</v>
      </c>
      <c r="AZ797" s="183" t="str">
        <f t="shared" si="407"/>
        <v/>
      </c>
      <c r="BA797" s="173">
        <f t="shared" si="408"/>
        <v>0.25</v>
      </c>
      <c r="BB797" s="174" t="str">
        <f t="shared" si="409"/>
        <v/>
      </c>
      <c r="BC797" s="186">
        <f t="shared" si="432"/>
        <v>0.25</v>
      </c>
      <c r="BD797" s="174" t="str">
        <f t="shared" si="410"/>
        <v/>
      </c>
      <c r="BE797" s="201">
        <f t="shared" si="411"/>
        <v>0.25</v>
      </c>
      <c r="BF797" s="174" t="str">
        <f t="shared" si="412"/>
        <v/>
      </c>
      <c r="BG797" s="186">
        <f t="shared" si="413"/>
        <v>0.25</v>
      </c>
      <c r="BH797" s="175" t="str">
        <f t="shared" si="414"/>
        <v/>
      </c>
      <c r="BI797" s="632"/>
    </row>
    <row r="798" spans="1:61" ht="18.75" x14ac:dyDescent="0.3">
      <c r="A798" s="221"/>
      <c r="B798" s="222"/>
      <c r="C798" s="214">
        <v>787</v>
      </c>
      <c r="D798" s="649" t="s">
        <v>3813</v>
      </c>
      <c r="E798" s="16" t="s">
        <v>46</v>
      </c>
      <c r="F798" s="17"/>
      <c r="G798" s="134">
        <v>44300</v>
      </c>
      <c r="H798" s="137">
        <v>44329</v>
      </c>
      <c r="I798" s="143"/>
      <c r="J798" s="80"/>
      <c r="K798" s="147"/>
      <c r="L798" s="30"/>
      <c r="M798" s="395">
        <v>44329</v>
      </c>
      <c r="N798" s="158">
        <f t="shared" si="415"/>
        <v>22</v>
      </c>
      <c r="O798" s="27" t="s">
        <v>0</v>
      </c>
      <c r="P798" s="27"/>
      <c r="Q798" s="27"/>
      <c r="R798" s="27"/>
      <c r="S798" s="27"/>
      <c r="T798" s="28"/>
      <c r="U798" s="29"/>
      <c r="V798" s="32">
        <v>0.25</v>
      </c>
      <c r="W798" s="318">
        <v>0.25</v>
      </c>
      <c r="X798" s="319"/>
      <c r="Y798" s="160">
        <f t="shared" si="401"/>
        <v>0.5</v>
      </c>
      <c r="Z798" s="159">
        <f t="shared" si="416"/>
        <v>7.5</v>
      </c>
      <c r="AA798" s="327"/>
      <c r="AB798" s="400">
        <f t="shared" si="425"/>
        <v>-30</v>
      </c>
      <c r="AC798" s="371"/>
      <c r="AD798" s="226" t="str">
        <f t="shared" si="402"/>
        <v/>
      </c>
      <c r="AE798" s="368">
        <f t="shared" si="417"/>
        <v>-22.5</v>
      </c>
      <c r="AF798" s="339"/>
      <c r="AG798" s="338"/>
      <c r="AH798" s="336"/>
      <c r="AI798" s="161">
        <f t="shared" si="418"/>
        <v>0</v>
      </c>
      <c r="AJ798" s="162">
        <f t="shared" si="403"/>
        <v>7.5</v>
      </c>
      <c r="AK798" s="163">
        <f t="shared" si="419"/>
        <v>7.5</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f t="shared" si="404"/>
        <v>22</v>
      </c>
      <c r="AX798" s="165" t="str">
        <f t="shared" si="405"/>
        <v/>
      </c>
      <c r="AY798" s="193">
        <f t="shared" si="406"/>
        <v>22</v>
      </c>
      <c r="AZ798" s="183" t="str">
        <f t="shared" si="407"/>
        <v/>
      </c>
      <c r="BA798" s="173">
        <f t="shared" si="408"/>
        <v>0.25</v>
      </c>
      <c r="BB798" s="174" t="str">
        <f t="shared" si="409"/>
        <v/>
      </c>
      <c r="BC798" s="186">
        <f t="shared" si="432"/>
        <v>0.25</v>
      </c>
      <c r="BD798" s="174" t="str">
        <f t="shared" si="410"/>
        <v/>
      </c>
      <c r="BE798" s="201">
        <f t="shared" si="411"/>
        <v>0.25</v>
      </c>
      <c r="BF798" s="174" t="str">
        <f t="shared" si="412"/>
        <v/>
      </c>
      <c r="BG798" s="186">
        <f t="shared" si="413"/>
        <v>0.25</v>
      </c>
      <c r="BH798" s="175" t="str">
        <f t="shared" si="414"/>
        <v/>
      </c>
      <c r="BI798" s="632"/>
    </row>
    <row r="799" spans="1:61" ht="18.75" x14ac:dyDescent="0.3">
      <c r="A799" s="221"/>
      <c r="B799" s="222"/>
      <c r="C799" s="214">
        <v>788</v>
      </c>
      <c r="D799" s="649" t="s">
        <v>3814</v>
      </c>
      <c r="E799" s="16" t="s">
        <v>46</v>
      </c>
      <c r="F799" s="17"/>
      <c r="G799" s="134">
        <v>44300</v>
      </c>
      <c r="H799" s="135">
        <v>44329</v>
      </c>
      <c r="I799" s="141"/>
      <c r="J799" s="25"/>
      <c r="K799" s="145"/>
      <c r="L799" s="28"/>
      <c r="M799" s="395">
        <v>44329</v>
      </c>
      <c r="N799" s="158">
        <f t="shared" si="415"/>
        <v>22</v>
      </c>
      <c r="O799" s="27" t="s">
        <v>0</v>
      </c>
      <c r="P799" s="27"/>
      <c r="Q799" s="27"/>
      <c r="R799" s="27"/>
      <c r="S799" s="27"/>
      <c r="T799" s="28"/>
      <c r="U799" s="29"/>
      <c r="V799" s="32">
        <v>0.25</v>
      </c>
      <c r="W799" s="318">
        <v>0.25</v>
      </c>
      <c r="X799" s="319"/>
      <c r="Y799" s="160">
        <f t="shared" si="401"/>
        <v>0.5</v>
      </c>
      <c r="Z799" s="159">
        <f t="shared" si="416"/>
        <v>7.5</v>
      </c>
      <c r="AA799" s="327"/>
      <c r="AB799" s="400">
        <f t="shared" si="425"/>
        <v>-30</v>
      </c>
      <c r="AC799" s="371"/>
      <c r="AD799" s="226" t="str">
        <f t="shared" si="402"/>
        <v/>
      </c>
      <c r="AE799" s="368">
        <f t="shared" si="417"/>
        <v>-22.5</v>
      </c>
      <c r="AF799" s="339"/>
      <c r="AG799" s="338"/>
      <c r="AH799" s="336"/>
      <c r="AI799" s="161">
        <f t="shared" si="418"/>
        <v>0</v>
      </c>
      <c r="AJ799" s="162">
        <f t="shared" si="403"/>
        <v>7.5</v>
      </c>
      <c r="AK799" s="163">
        <f t="shared" si="419"/>
        <v>7.5</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f t="shared" si="404"/>
        <v>22</v>
      </c>
      <c r="AX799" s="165" t="str">
        <f t="shared" si="405"/>
        <v/>
      </c>
      <c r="AY799" s="193">
        <f t="shared" si="406"/>
        <v>22</v>
      </c>
      <c r="AZ799" s="183" t="str">
        <f t="shared" si="407"/>
        <v/>
      </c>
      <c r="BA799" s="173">
        <f t="shared" si="408"/>
        <v>0.25</v>
      </c>
      <c r="BB799" s="174" t="str">
        <f t="shared" si="409"/>
        <v/>
      </c>
      <c r="BC799" s="186">
        <f t="shared" si="432"/>
        <v>0.25</v>
      </c>
      <c r="BD799" s="174" t="str">
        <f t="shared" si="410"/>
        <v/>
      </c>
      <c r="BE799" s="201">
        <f t="shared" si="411"/>
        <v>0.25</v>
      </c>
      <c r="BF799" s="174" t="str">
        <f t="shared" si="412"/>
        <v/>
      </c>
      <c r="BG799" s="186">
        <f t="shared" si="413"/>
        <v>0.25</v>
      </c>
      <c r="BH799" s="175" t="str">
        <f t="shared" si="414"/>
        <v/>
      </c>
      <c r="BI799" s="632"/>
    </row>
    <row r="800" spans="1:61" ht="18.75" x14ac:dyDescent="0.3">
      <c r="A800" s="221"/>
      <c r="B800" s="222"/>
      <c r="C800" s="213">
        <v>789</v>
      </c>
      <c r="D800" s="649" t="s">
        <v>3815</v>
      </c>
      <c r="E800" s="16" t="s">
        <v>46</v>
      </c>
      <c r="F800" s="17"/>
      <c r="G800" s="134">
        <v>44300</v>
      </c>
      <c r="H800" s="135">
        <v>44329</v>
      </c>
      <c r="I800" s="141"/>
      <c r="J800" s="25"/>
      <c r="K800" s="145"/>
      <c r="L800" s="28"/>
      <c r="M800" s="395">
        <v>44329</v>
      </c>
      <c r="N800" s="158">
        <f t="shared" si="415"/>
        <v>22</v>
      </c>
      <c r="O800" s="27" t="s">
        <v>0</v>
      </c>
      <c r="P800" s="27"/>
      <c r="Q800" s="27"/>
      <c r="R800" s="27"/>
      <c r="S800" s="27"/>
      <c r="T800" s="28"/>
      <c r="U800" s="29"/>
      <c r="V800" s="32">
        <v>0.25</v>
      </c>
      <c r="W800" s="318">
        <v>0.25</v>
      </c>
      <c r="X800" s="319"/>
      <c r="Y800" s="160">
        <f t="shared" si="401"/>
        <v>0.5</v>
      </c>
      <c r="Z800" s="159">
        <f t="shared" si="416"/>
        <v>7.5</v>
      </c>
      <c r="AA800" s="327"/>
      <c r="AB800" s="400">
        <f t="shared" si="425"/>
        <v>-30</v>
      </c>
      <c r="AC800" s="371"/>
      <c r="AD800" s="226" t="str">
        <f t="shared" si="402"/>
        <v/>
      </c>
      <c r="AE800" s="368">
        <f t="shared" si="417"/>
        <v>-22.5</v>
      </c>
      <c r="AF800" s="339"/>
      <c r="AG800" s="338"/>
      <c r="AH800" s="336"/>
      <c r="AI800" s="161">
        <f t="shared" si="418"/>
        <v>0</v>
      </c>
      <c r="AJ800" s="162">
        <f t="shared" si="403"/>
        <v>7.5</v>
      </c>
      <c r="AK800" s="163">
        <f t="shared" si="419"/>
        <v>7.5</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f t="shared" si="404"/>
        <v>22</v>
      </c>
      <c r="AX800" s="165" t="str">
        <f t="shared" si="405"/>
        <v/>
      </c>
      <c r="AY800" s="193">
        <f t="shared" si="406"/>
        <v>22</v>
      </c>
      <c r="AZ800" s="183" t="str">
        <f t="shared" si="407"/>
        <v/>
      </c>
      <c r="BA800" s="173">
        <f t="shared" si="408"/>
        <v>0.25</v>
      </c>
      <c r="BB800" s="174" t="str">
        <f t="shared" si="409"/>
        <v/>
      </c>
      <c r="BC800" s="186">
        <f t="shared" si="432"/>
        <v>0.25</v>
      </c>
      <c r="BD800" s="174" t="str">
        <f t="shared" si="410"/>
        <v/>
      </c>
      <c r="BE800" s="201">
        <f t="shared" si="411"/>
        <v>0.25</v>
      </c>
      <c r="BF800" s="174" t="str">
        <f t="shared" si="412"/>
        <v/>
      </c>
      <c r="BG800" s="186">
        <f t="shared" si="413"/>
        <v>0.25</v>
      </c>
      <c r="BH800" s="175" t="str">
        <f t="shared" si="414"/>
        <v/>
      </c>
      <c r="BI800" s="632"/>
    </row>
    <row r="801" spans="1:140" ht="37.5" x14ac:dyDescent="0.3">
      <c r="A801" s="221"/>
      <c r="B801" s="222"/>
      <c r="C801" s="214">
        <v>790</v>
      </c>
      <c r="D801" s="643" t="s">
        <v>3811</v>
      </c>
      <c r="E801" s="18" t="s">
        <v>3505</v>
      </c>
      <c r="F801" s="17"/>
      <c r="G801" s="134">
        <v>44300</v>
      </c>
      <c r="H801" s="135"/>
      <c r="I801" s="141"/>
      <c r="J801" s="25"/>
      <c r="K801" s="145"/>
      <c r="L801" s="28"/>
      <c r="M801" s="395">
        <v>44308</v>
      </c>
      <c r="N801" s="158">
        <f t="shared" si="415"/>
        <v>7</v>
      </c>
      <c r="O801" s="27"/>
      <c r="P801" s="27"/>
      <c r="Q801" s="27"/>
      <c r="R801" s="27" t="s">
        <v>0</v>
      </c>
      <c r="S801" s="27"/>
      <c r="T801" s="28"/>
      <c r="U801" s="29"/>
      <c r="V801" s="32">
        <v>0.25</v>
      </c>
      <c r="W801" s="318"/>
      <c r="X801" s="319"/>
      <c r="Y801" s="160">
        <f t="shared" si="401"/>
        <v>0.25</v>
      </c>
      <c r="Z801" s="159">
        <f t="shared" si="416"/>
        <v>2.5</v>
      </c>
      <c r="AA801" s="327"/>
      <c r="AB801" s="400">
        <f t="shared" si="425"/>
        <v>-30</v>
      </c>
      <c r="AC801" s="371"/>
      <c r="AD801" s="226" t="str">
        <f t="shared" si="402"/>
        <v/>
      </c>
      <c r="AE801" s="368">
        <f t="shared" si="417"/>
        <v>-27.5</v>
      </c>
      <c r="AF801" s="339"/>
      <c r="AG801" s="338"/>
      <c r="AH801" s="336"/>
      <c r="AI801" s="161">
        <f t="shared" si="418"/>
        <v>0</v>
      </c>
      <c r="AJ801" s="162">
        <f t="shared" si="403"/>
        <v>2.5</v>
      </c>
      <c r="AK801" s="163">
        <f t="shared" si="419"/>
        <v>2.5</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f t="shared" si="404"/>
        <v>7</v>
      </c>
      <c r="AX801" s="165" t="str">
        <f t="shared" si="405"/>
        <v/>
      </c>
      <c r="AY801" s="193">
        <f t="shared" si="406"/>
        <v>7</v>
      </c>
      <c r="AZ801" s="183" t="str">
        <f t="shared" si="407"/>
        <v/>
      </c>
      <c r="BA801" s="173">
        <f t="shared" si="408"/>
        <v>0.25</v>
      </c>
      <c r="BB801" s="174" t="str">
        <f t="shared" si="409"/>
        <v/>
      </c>
      <c r="BC801" s="186">
        <f t="shared" si="432"/>
        <v>0.25</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652" t="s">
        <v>3812</v>
      </c>
      <c r="E802" s="16" t="s">
        <v>3505</v>
      </c>
      <c r="F802" s="17"/>
      <c r="G802" s="134">
        <v>44300</v>
      </c>
      <c r="H802" s="135"/>
      <c r="I802" s="141"/>
      <c r="J802" s="25"/>
      <c r="K802" s="145"/>
      <c r="L802" s="28"/>
      <c r="M802" s="395">
        <v>44308</v>
      </c>
      <c r="N802" s="158">
        <f t="shared" si="415"/>
        <v>7</v>
      </c>
      <c r="O802" s="27" t="s">
        <v>0</v>
      </c>
      <c r="P802" s="27"/>
      <c r="Q802" s="27"/>
      <c r="R802" s="27"/>
      <c r="S802" s="27"/>
      <c r="T802" s="28"/>
      <c r="U802" s="29"/>
      <c r="V802" s="32">
        <v>0.25</v>
      </c>
      <c r="W802" s="318">
        <v>0.25</v>
      </c>
      <c r="X802" s="319"/>
      <c r="Y802" s="160">
        <f t="shared" si="401"/>
        <v>0.5</v>
      </c>
      <c r="Z802" s="159">
        <f t="shared" si="416"/>
        <v>7.5</v>
      </c>
      <c r="AA802" s="327"/>
      <c r="AB802" s="400">
        <f t="shared" si="425"/>
        <v>-30</v>
      </c>
      <c r="AC802" s="371"/>
      <c r="AD802" s="226" t="str">
        <f t="shared" si="402"/>
        <v/>
      </c>
      <c r="AE802" s="368">
        <f t="shared" si="417"/>
        <v>-22.5</v>
      </c>
      <c r="AF802" s="339"/>
      <c r="AG802" s="338"/>
      <c r="AH802" s="336"/>
      <c r="AI802" s="161">
        <f t="shared" si="418"/>
        <v>0</v>
      </c>
      <c r="AJ802" s="162">
        <f t="shared" si="403"/>
        <v>7.5</v>
      </c>
      <c r="AK802" s="163">
        <f t="shared" si="419"/>
        <v>7.5</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f t="shared" si="404"/>
        <v>7</v>
      </c>
      <c r="AX802" s="165" t="str">
        <f t="shared" si="405"/>
        <v/>
      </c>
      <c r="AY802" s="193">
        <f t="shared" si="406"/>
        <v>7</v>
      </c>
      <c r="AZ802" s="183" t="str">
        <f t="shared" si="407"/>
        <v/>
      </c>
      <c r="BA802" s="173">
        <f t="shared" si="408"/>
        <v>0.25</v>
      </c>
      <c r="BB802" s="174" t="str">
        <f t="shared" si="409"/>
        <v/>
      </c>
      <c r="BC802" s="186">
        <f t="shared" si="432"/>
        <v>0.25</v>
      </c>
      <c r="BD802" s="174" t="str">
        <f t="shared" si="410"/>
        <v/>
      </c>
      <c r="BE802" s="201">
        <f t="shared" si="411"/>
        <v>0.25</v>
      </c>
      <c r="BF802" s="174" t="str">
        <f t="shared" si="412"/>
        <v/>
      </c>
      <c r="BG802" s="186">
        <f t="shared" si="413"/>
        <v>0.25</v>
      </c>
      <c r="BH802" s="175" t="str">
        <f t="shared" si="414"/>
        <v/>
      </c>
      <c r="BI802" s="632"/>
    </row>
    <row r="803" spans="1:140" ht="18.75" x14ac:dyDescent="0.3">
      <c r="A803" s="221"/>
      <c r="B803" s="222"/>
      <c r="C803" s="214">
        <v>792</v>
      </c>
      <c r="D803" s="651" t="s">
        <v>3813</v>
      </c>
      <c r="E803" s="16" t="s">
        <v>3505</v>
      </c>
      <c r="F803" s="17"/>
      <c r="G803" s="134">
        <v>44300</v>
      </c>
      <c r="H803" s="135"/>
      <c r="I803" s="141"/>
      <c r="J803" s="25"/>
      <c r="K803" s="145"/>
      <c r="L803" s="28"/>
      <c r="M803" s="395">
        <v>44308</v>
      </c>
      <c r="N803" s="158">
        <f t="shared" si="415"/>
        <v>7</v>
      </c>
      <c r="O803" s="27"/>
      <c r="P803" s="27"/>
      <c r="Q803" s="27"/>
      <c r="R803" s="27" t="s">
        <v>0</v>
      </c>
      <c r="S803" s="27"/>
      <c r="T803" s="28"/>
      <c r="U803" s="29"/>
      <c r="V803" s="32">
        <v>0.25</v>
      </c>
      <c r="W803" s="318"/>
      <c r="X803" s="319"/>
      <c r="Y803" s="160">
        <f t="shared" si="401"/>
        <v>0.25</v>
      </c>
      <c r="Z803" s="159">
        <f t="shared" si="416"/>
        <v>2.5</v>
      </c>
      <c r="AA803" s="327"/>
      <c r="AB803" s="400">
        <f t="shared" si="425"/>
        <v>-30</v>
      </c>
      <c r="AC803" s="371"/>
      <c r="AD803" s="226" t="str">
        <f t="shared" si="402"/>
        <v/>
      </c>
      <c r="AE803" s="368">
        <f t="shared" si="417"/>
        <v>-27.5</v>
      </c>
      <c r="AF803" s="339"/>
      <c r="AG803" s="338"/>
      <c r="AH803" s="336"/>
      <c r="AI803" s="161">
        <f t="shared" si="418"/>
        <v>0</v>
      </c>
      <c r="AJ803" s="162">
        <f t="shared" si="403"/>
        <v>2.5</v>
      </c>
      <c r="AK803" s="163">
        <f t="shared" si="419"/>
        <v>2.5</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f t="shared" si="404"/>
        <v>7</v>
      </c>
      <c r="AX803" s="165" t="str">
        <f t="shared" si="405"/>
        <v/>
      </c>
      <c r="AY803" s="193">
        <f t="shared" si="406"/>
        <v>7</v>
      </c>
      <c r="AZ803" s="183" t="str">
        <f t="shared" si="407"/>
        <v/>
      </c>
      <c r="BA803" s="173">
        <f t="shared" si="408"/>
        <v>0.25</v>
      </c>
      <c r="BB803" s="174" t="str">
        <f t="shared" si="409"/>
        <v/>
      </c>
      <c r="BC803" s="186">
        <f t="shared" si="432"/>
        <v>0.25</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651" t="s">
        <v>3814</v>
      </c>
      <c r="E804" s="16" t="s">
        <v>3505</v>
      </c>
      <c r="F804" s="17"/>
      <c r="G804" s="134">
        <v>44300</v>
      </c>
      <c r="H804" s="135"/>
      <c r="I804" s="141"/>
      <c r="J804" s="25"/>
      <c r="K804" s="145"/>
      <c r="L804" s="28"/>
      <c r="M804" s="395">
        <v>44308</v>
      </c>
      <c r="N804" s="158">
        <f t="shared" si="415"/>
        <v>7</v>
      </c>
      <c r="O804" s="27"/>
      <c r="P804" s="27"/>
      <c r="Q804" s="27"/>
      <c r="R804" s="27" t="s">
        <v>0</v>
      </c>
      <c r="S804" s="27"/>
      <c r="T804" s="28"/>
      <c r="U804" s="29"/>
      <c r="V804" s="32">
        <v>0.25</v>
      </c>
      <c r="W804" s="318"/>
      <c r="X804" s="319"/>
      <c r="Y804" s="160">
        <f t="shared" si="401"/>
        <v>0.25</v>
      </c>
      <c r="Z804" s="159">
        <f t="shared" si="416"/>
        <v>2.5</v>
      </c>
      <c r="AA804" s="327"/>
      <c r="AB804" s="400">
        <f t="shared" si="425"/>
        <v>-30</v>
      </c>
      <c r="AC804" s="371"/>
      <c r="AD804" s="226" t="str">
        <f t="shared" si="402"/>
        <v/>
      </c>
      <c r="AE804" s="368">
        <f t="shared" si="417"/>
        <v>-27.5</v>
      </c>
      <c r="AF804" s="339"/>
      <c r="AG804" s="338"/>
      <c r="AH804" s="336"/>
      <c r="AI804" s="161">
        <f t="shared" si="418"/>
        <v>0</v>
      </c>
      <c r="AJ804" s="162">
        <f t="shared" si="403"/>
        <v>2.5</v>
      </c>
      <c r="AK804" s="163">
        <f t="shared" si="419"/>
        <v>2.5</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f t="shared" si="404"/>
        <v>7</v>
      </c>
      <c r="AX804" s="165" t="str">
        <f t="shared" si="405"/>
        <v/>
      </c>
      <c r="AY804" s="193">
        <f t="shared" si="406"/>
        <v>7</v>
      </c>
      <c r="AZ804" s="183" t="str">
        <f t="shared" si="407"/>
        <v/>
      </c>
      <c r="BA804" s="173">
        <f t="shared" si="408"/>
        <v>0.25</v>
      </c>
      <c r="BB804" s="174" t="str">
        <f t="shared" si="409"/>
        <v/>
      </c>
      <c r="BC804" s="186">
        <f t="shared" si="432"/>
        <v>0.25</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651" t="s">
        <v>3815</v>
      </c>
      <c r="E805" s="18" t="s">
        <v>3505</v>
      </c>
      <c r="F805" s="17"/>
      <c r="G805" s="134">
        <v>44300</v>
      </c>
      <c r="H805" s="135"/>
      <c r="I805" s="141"/>
      <c r="J805" s="25"/>
      <c r="K805" s="145"/>
      <c r="L805" s="28"/>
      <c r="M805" s="395">
        <v>44308</v>
      </c>
      <c r="N805" s="158">
        <f t="shared" si="415"/>
        <v>7</v>
      </c>
      <c r="O805" s="27"/>
      <c r="P805" s="27"/>
      <c r="Q805" s="27"/>
      <c r="R805" s="27" t="s">
        <v>0</v>
      </c>
      <c r="S805" s="27"/>
      <c r="T805" s="28"/>
      <c r="U805" s="29"/>
      <c r="V805" s="32">
        <v>0.25</v>
      </c>
      <c r="W805" s="318"/>
      <c r="X805" s="319"/>
      <c r="Y805" s="160">
        <f t="shared" si="401"/>
        <v>0.25</v>
      </c>
      <c r="Z805" s="159">
        <f t="shared" si="416"/>
        <v>2.5</v>
      </c>
      <c r="AA805" s="327"/>
      <c r="AB805" s="400">
        <f t="shared" si="425"/>
        <v>-30</v>
      </c>
      <c r="AC805" s="371"/>
      <c r="AD805" s="226" t="str">
        <f t="shared" si="402"/>
        <v/>
      </c>
      <c r="AE805" s="368">
        <f t="shared" si="417"/>
        <v>-27.5</v>
      </c>
      <c r="AF805" s="339"/>
      <c r="AG805" s="338"/>
      <c r="AH805" s="336"/>
      <c r="AI805" s="161">
        <f t="shared" si="418"/>
        <v>0</v>
      </c>
      <c r="AJ805" s="162">
        <f t="shared" si="403"/>
        <v>2.5</v>
      </c>
      <c r="AK805" s="163">
        <f t="shared" si="419"/>
        <v>2.5</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f t="shared" si="404"/>
        <v>7</v>
      </c>
      <c r="AX805" s="165" t="str">
        <f t="shared" si="405"/>
        <v/>
      </c>
      <c r="AY805" s="193">
        <f t="shared" si="406"/>
        <v>7</v>
      </c>
      <c r="AZ805" s="183" t="str">
        <f t="shared" si="407"/>
        <v/>
      </c>
      <c r="BA805" s="173">
        <f t="shared" si="408"/>
        <v>0.25</v>
      </c>
      <c r="BB805" s="174" t="str">
        <f t="shared" si="409"/>
        <v/>
      </c>
      <c r="BC805" s="186">
        <f t="shared" si="432"/>
        <v>0.25</v>
      </c>
      <c r="BD805" s="174" t="str">
        <f t="shared" si="410"/>
        <v/>
      </c>
      <c r="BE805" s="201" t="str">
        <f t="shared" si="411"/>
        <v/>
      </c>
      <c r="BF805" s="174" t="str">
        <f t="shared" si="412"/>
        <v/>
      </c>
      <c r="BG805" s="186" t="str">
        <f t="shared" si="413"/>
        <v/>
      </c>
      <c r="BH805" s="175" t="str">
        <f t="shared" si="414"/>
        <v/>
      </c>
      <c r="BI805" s="632"/>
    </row>
    <row r="806" spans="1:140" ht="37.5" x14ac:dyDescent="0.3">
      <c r="A806" s="221"/>
      <c r="B806" s="222"/>
      <c r="C806" s="214">
        <v>795</v>
      </c>
      <c r="D806" s="647" t="s">
        <v>3811</v>
      </c>
      <c r="E806" s="16" t="s">
        <v>3541</v>
      </c>
      <c r="F806" s="17"/>
      <c r="G806" s="134">
        <v>44300</v>
      </c>
      <c r="H806" s="135">
        <v>44320</v>
      </c>
      <c r="I806" s="141"/>
      <c r="J806" s="25"/>
      <c r="K806" s="145"/>
      <c r="L806" s="28"/>
      <c r="M806" s="395">
        <v>44320</v>
      </c>
      <c r="N806" s="158">
        <f t="shared" si="415"/>
        <v>15</v>
      </c>
      <c r="O806" s="27"/>
      <c r="P806" s="27"/>
      <c r="Q806" s="27"/>
      <c r="R806" s="27" t="s">
        <v>0</v>
      </c>
      <c r="S806" s="27"/>
      <c r="T806" s="28"/>
      <c r="U806" s="29"/>
      <c r="V806" s="32">
        <v>0.25</v>
      </c>
      <c r="W806" s="318"/>
      <c r="X806" s="319"/>
      <c r="Y806" s="160">
        <f t="shared" si="401"/>
        <v>0.25</v>
      </c>
      <c r="Z806" s="159">
        <f t="shared" si="416"/>
        <v>2.5</v>
      </c>
      <c r="AA806" s="327"/>
      <c r="AB806" s="400">
        <f t="shared" si="425"/>
        <v>-30</v>
      </c>
      <c r="AC806" s="371"/>
      <c r="AD806" s="226" t="str">
        <f t="shared" si="402"/>
        <v/>
      </c>
      <c r="AE806" s="368">
        <f t="shared" si="417"/>
        <v>-27.5</v>
      </c>
      <c r="AF806" s="339"/>
      <c r="AG806" s="338"/>
      <c r="AH806" s="336"/>
      <c r="AI806" s="161">
        <f t="shared" si="418"/>
        <v>0</v>
      </c>
      <c r="AJ806" s="162">
        <f t="shared" si="403"/>
        <v>2.5</v>
      </c>
      <c r="AK806" s="163">
        <f t="shared" si="419"/>
        <v>2.5</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f t="shared" si="404"/>
        <v>15</v>
      </c>
      <c r="AX806" s="165" t="str">
        <f t="shared" si="405"/>
        <v/>
      </c>
      <c r="AY806" s="193">
        <f t="shared" si="406"/>
        <v>15</v>
      </c>
      <c r="AZ806" s="183" t="str">
        <f t="shared" si="407"/>
        <v/>
      </c>
      <c r="BA806" s="173">
        <f t="shared" si="408"/>
        <v>0.25</v>
      </c>
      <c r="BB806" s="174" t="str">
        <f t="shared" si="409"/>
        <v/>
      </c>
      <c r="BC806" s="186">
        <f t="shared" si="432"/>
        <v>0.25</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654" t="s">
        <v>3858</v>
      </c>
      <c r="E807" s="22" t="s">
        <v>3633</v>
      </c>
      <c r="F807" s="17"/>
      <c r="G807" s="134">
        <v>44300</v>
      </c>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653" t="s">
        <v>3813</v>
      </c>
      <c r="E808" s="16" t="s">
        <v>3541</v>
      </c>
      <c r="F808" s="17"/>
      <c r="G808" s="134">
        <v>44300</v>
      </c>
      <c r="H808" s="135">
        <v>44320</v>
      </c>
      <c r="I808" s="141"/>
      <c r="J808" s="25"/>
      <c r="K808" s="145"/>
      <c r="L808" s="28"/>
      <c r="M808" s="395">
        <v>44320</v>
      </c>
      <c r="N808" s="158">
        <f t="shared" si="415"/>
        <v>15</v>
      </c>
      <c r="O808" s="27"/>
      <c r="P808" s="27"/>
      <c r="Q808" s="27"/>
      <c r="R808" s="27" t="s">
        <v>0</v>
      </c>
      <c r="S808" s="27"/>
      <c r="T808" s="28"/>
      <c r="U808" s="29"/>
      <c r="V808" s="32">
        <v>0.25</v>
      </c>
      <c r="W808" s="318"/>
      <c r="X808" s="319"/>
      <c r="Y808" s="160">
        <f t="shared" si="401"/>
        <v>0.25</v>
      </c>
      <c r="Z808" s="159">
        <f t="shared" si="416"/>
        <v>2.5</v>
      </c>
      <c r="AA808" s="327"/>
      <c r="AB808" s="400">
        <f t="shared" si="425"/>
        <v>-30</v>
      </c>
      <c r="AC808" s="371"/>
      <c r="AD808" s="226" t="str">
        <f t="shared" si="402"/>
        <v/>
      </c>
      <c r="AE808" s="368">
        <f t="shared" si="417"/>
        <v>-27.5</v>
      </c>
      <c r="AF808" s="339"/>
      <c r="AG808" s="338"/>
      <c r="AH808" s="336"/>
      <c r="AI808" s="161">
        <f t="shared" si="418"/>
        <v>0</v>
      </c>
      <c r="AJ808" s="162">
        <f t="shared" si="403"/>
        <v>2.5</v>
      </c>
      <c r="AK808" s="163">
        <f t="shared" si="419"/>
        <v>2.5</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f t="shared" si="404"/>
        <v>15</v>
      </c>
      <c r="AX808" s="165" t="str">
        <f t="shared" si="405"/>
        <v/>
      </c>
      <c r="AY808" s="193">
        <f t="shared" si="406"/>
        <v>15</v>
      </c>
      <c r="AZ808" s="183" t="str">
        <f t="shared" si="407"/>
        <v/>
      </c>
      <c r="BA808" s="173">
        <f t="shared" si="408"/>
        <v>0.25</v>
      </c>
      <c r="BB808" s="174" t="str">
        <f t="shared" si="409"/>
        <v/>
      </c>
      <c r="BC808" s="186">
        <f t="shared" si="432"/>
        <v>0.25</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688"/>
      <c r="C809" s="214">
        <v>798</v>
      </c>
      <c r="D809" s="653" t="s">
        <v>3857</v>
      </c>
      <c r="E809" s="16" t="s">
        <v>3548</v>
      </c>
      <c r="F809" s="17"/>
      <c r="G809" s="134">
        <v>44300</v>
      </c>
      <c r="H809" s="135">
        <v>44320</v>
      </c>
      <c r="I809" s="141"/>
      <c r="J809" s="25"/>
      <c r="K809" s="145"/>
      <c r="L809" s="28"/>
      <c r="M809" s="395">
        <v>44320</v>
      </c>
      <c r="N809" s="158">
        <f t="shared" si="415"/>
        <v>15</v>
      </c>
      <c r="O809" s="27" t="s">
        <v>0</v>
      </c>
      <c r="P809" s="27"/>
      <c r="Q809" s="27"/>
      <c r="R809" s="27"/>
      <c r="S809" s="27"/>
      <c r="T809" s="28"/>
      <c r="U809" s="29"/>
      <c r="V809" s="32">
        <v>1</v>
      </c>
      <c r="W809" s="318">
        <v>1.5</v>
      </c>
      <c r="X809" s="319"/>
      <c r="Y809" s="160">
        <f t="shared" si="401"/>
        <v>2.5</v>
      </c>
      <c r="Z809" s="159">
        <f t="shared" si="416"/>
        <v>40</v>
      </c>
      <c r="AA809" s="327"/>
      <c r="AB809" s="400">
        <f t="shared" si="425"/>
        <v>-30</v>
      </c>
      <c r="AC809" s="371"/>
      <c r="AD809" s="226" t="str">
        <f t="shared" si="402"/>
        <v/>
      </c>
      <c r="AE809" s="368">
        <f t="shared" si="417"/>
        <v>10</v>
      </c>
      <c r="AF809" s="339">
        <v>10</v>
      </c>
      <c r="AG809" s="338">
        <v>1</v>
      </c>
      <c r="AH809" s="336">
        <v>11</v>
      </c>
      <c r="AI809" s="161">
        <f t="shared" si="418"/>
        <v>11</v>
      </c>
      <c r="AJ809" s="162">
        <f t="shared" si="403"/>
        <v>50</v>
      </c>
      <c r="AK809" s="163">
        <f t="shared" si="419"/>
        <v>39</v>
      </c>
      <c r="AL809" s="164">
        <f t="shared" si="420"/>
        <v>0</v>
      </c>
      <c r="AM809" s="164">
        <f t="shared" si="421"/>
        <v>0</v>
      </c>
      <c r="AN809" s="164">
        <f t="shared" si="422"/>
        <v>0</v>
      </c>
      <c r="AO809" s="164">
        <f t="shared" si="423"/>
        <v>0</v>
      </c>
      <c r="AP809" s="610" t="str">
        <f t="shared" si="426"/>
        <v xml:space="preserve"> </v>
      </c>
      <c r="AQ809" s="613">
        <f t="shared" si="424"/>
        <v>11</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f t="shared" si="404"/>
        <v>15</v>
      </c>
      <c r="AX809" s="165" t="str">
        <f t="shared" si="405"/>
        <v/>
      </c>
      <c r="AY809" s="193">
        <f t="shared" si="406"/>
        <v>15</v>
      </c>
      <c r="AZ809" s="183" t="str">
        <f t="shared" si="407"/>
        <v/>
      </c>
      <c r="BA809" s="173">
        <f t="shared" si="408"/>
        <v>1</v>
      </c>
      <c r="BB809" s="174" t="str">
        <f t="shared" si="409"/>
        <v/>
      </c>
      <c r="BC809" s="186">
        <f t="shared" si="432"/>
        <v>1</v>
      </c>
      <c r="BD809" s="174" t="str">
        <f t="shared" si="410"/>
        <v/>
      </c>
      <c r="BE809" s="201">
        <f t="shared" si="411"/>
        <v>1.5</v>
      </c>
      <c r="BF809" s="174" t="str">
        <f t="shared" si="412"/>
        <v/>
      </c>
      <c r="BG809" s="186">
        <f t="shared" si="413"/>
        <v>1.5</v>
      </c>
      <c r="BH809" s="175" t="str">
        <f t="shared" si="414"/>
        <v/>
      </c>
      <c r="BI809" s="632"/>
    </row>
    <row r="810" spans="1:140" ht="18.75" x14ac:dyDescent="0.3">
      <c r="A810" s="221"/>
      <c r="B810" s="222"/>
      <c r="C810" s="213">
        <v>799</v>
      </c>
      <c r="D810" s="653" t="s">
        <v>3815</v>
      </c>
      <c r="E810" s="19" t="s">
        <v>3541</v>
      </c>
      <c r="F810" s="17"/>
      <c r="G810" s="134">
        <v>44300</v>
      </c>
      <c r="H810" s="137">
        <v>44320</v>
      </c>
      <c r="I810" s="143"/>
      <c r="J810" s="80"/>
      <c r="K810" s="147"/>
      <c r="L810" s="30"/>
      <c r="M810" s="396">
        <v>44320</v>
      </c>
      <c r="N810" s="158">
        <f t="shared" si="415"/>
        <v>15</v>
      </c>
      <c r="O810" s="27"/>
      <c r="P810" s="27"/>
      <c r="Q810" s="27"/>
      <c r="R810" s="27" t="s">
        <v>0</v>
      </c>
      <c r="S810" s="27"/>
      <c r="T810" s="30"/>
      <c r="U810" s="31"/>
      <c r="V810" s="32">
        <v>0.25</v>
      </c>
      <c r="W810" s="320"/>
      <c r="X810" s="318"/>
      <c r="Y810" s="160">
        <f t="shared" si="401"/>
        <v>0.25</v>
      </c>
      <c r="Z810" s="159">
        <f t="shared" si="416"/>
        <v>2.5</v>
      </c>
      <c r="AA810" s="328"/>
      <c r="AB810" s="400">
        <f t="shared" si="425"/>
        <v>-30</v>
      </c>
      <c r="AC810" s="371"/>
      <c r="AD810" s="226" t="str">
        <f t="shared" si="402"/>
        <v/>
      </c>
      <c r="AE810" s="368">
        <f t="shared" si="417"/>
        <v>-27.5</v>
      </c>
      <c r="AF810" s="340"/>
      <c r="AG810" s="341"/>
      <c r="AH810" s="339"/>
      <c r="AI810" s="161">
        <f t="shared" si="418"/>
        <v>0</v>
      </c>
      <c r="AJ810" s="162">
        <f t="shared" si="403"/>
        <v>2.5</v>
      </c>
      <c r="AK810" s="163">
        <f t="shared" si="419"/>
        <v>2.5</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f t="shared" si="404"/>
        <v>15</v>
      </c>
      <c r="AX810" s="165" t="str">
        <f t="shared" si="405"/>
        <v/>
      </c>
      <c r="AY810" s="193">
        <f t="shared" si="406"/>
        <v>15</v>
      </c>
      <c r="AZ810" s="183" t="str">
        <f t="shared" si="407"/>
        <v/>
      </c>
      <c r="BA810" s="173">
        <f t="shared" si="408"/>
        <v>0.25</v>
      </c>
      <c r="BB810" s="174" t="str">
        <f t="shared" si="409"/>
        <v/>
      </c>
      <c r="BC810" s="186">
        <f t="shared" si="432"/>
        <v>0.25</v>
      </c>
      <c r="BD810" s="174" t="str">
        <f t="shared" si="410"/>
        <v/>
      </c>
      <c r="BE810" s="201" t="str">
        <f t="shared" si="411"/>
        <v/>
      </c>
      <c r="BF810" s="174" t="str">
        <f t="shared" si="412"/>
        <v/>
      </c>
      <c r="BG810" s="186" t="str">
        <f t="shared" si="413"/>
        <v/>
      </c>
      <c r="BH810" s="175" t="str">
        <f t="shared" si="414"/>
        <v/>
      </c>
      <c r="BI810" s="632"/>
    </row>
    <row r="811" spans="1:140" s="26" customFormat="1" ht="56.25" x14ac:dyDescent="0.3">
      <c r="A811" s="221"/>
      <c r="B811" s="222"/>
      <c r="C811" s="213">
        <v>800</v>
      </c>
      <c r="D811" s="640" t="s">
        <v>3816</v>
      </c>
      <c r="E811" s="24" t="s">
        <v>46</v>
      </c>
      <c r="F811" s="17"/>
      <c r="G811" s="134">
        <v>44300</v>
      </c>
      <c r="H811" s="139">
        <v>44320</v>
      </c>
      <c r="I811" s="141"/>
      <c r="J811" s="25"/>
      <c r="K811" s="145"/>
      <c r="L811" s="28"/>
      <c r="M811" s="395">
        <v>44320</v>
      </c>
      <c r="N811" s="158">
        <f t="shared" si="415"/>
        <v>15</v>
      </c>
      <c r="O811" s="27" t="s">
        <v>0</v>
      </c>
      <c r="P811" s="27"/>
      <c r="Q811" s="27"/>
      <c r="R811" s="27"/>
      <c r="S811" s="27"/>
      <c r="T811" s="27"/>
      <c r="U811" s="28"/>
      <c r="V811" s="32">
        <v>0.25</v>
      </c>
      <c r="W811" s="318"/>
      <c r="X811" s="318"/>
      <c r="Y811" s="160">
        <f t="shared" si="401"/>
        <v>0.25</v>
      </c>
      <c r="Z811" s="159">
        <f t="shared" si="416"/>
        <v>2.5</v>
      </c>
      <c r="AA811" s="327"/>
      <c r="AB811" s="400">
        <f t="shared" si="425"/>
        <v>-30</v>
      </c>
      <c r="AC811" s="371"/>
      <c r="AD811" s="226" t="str">
        <f t="shared" si="402"/>
        <v/>
      </c>
      <c r="AE811" s="368">
        <f t="shared" si="417"/>
        <v>-27.5</v>
      </c>
      <c r="AF811" s="339"/>
      <c r="AG811" s="342"/>
      <c r="AH811" s="339"/>
      <c r="AI811" s="161">
        <f t="shared" si="418"/>
        <v>0</v>
      </c>
      <c r="AJ811" s="162">
        <f t="shared" si="403"/>
        <v>2.5</v>
      </c>
      <c r="AK811" s="163">
        <f t="shared" si="419"/>
        <v>2.5</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f t="shared" si="404"/>
        <v>15</v>
      </c>
      <c r="AX811" s="165" t="str">
        <f t="shared" si="405"/>
        <v/>
      </c>
      <c r="AY811" s="193">
        <f t="shared" si="406"/>
        <v>15</v>
      </c>
      <c r="AZ811" s="183" t="str">
        <f t="shared" si="407"/>
        <v/>
      </c>
      <c r="BA811" s="173">
        <f t="shared" si="408"/>
        <v>0.25</v>
      </c>
      <c r="BB811" s="174" t="str">
        <f t="shared" si="409"/>
        <v/>
      </c>
      <c r="BC811" s="186">
        <f t="shared" si="432"/>
        <v>0.25</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56.25" x14ac:dyDescent="0.3">
      <c r="A812" s="219"/>
      <c r="B812" s="220"/>
      <c r="C812" s="213">
        <v>801</v>
      </c>
      <c r="D812" s="657" t="s">
        <v>3718</v>
      </c>
      <c r="E812" s="35" t="s">
        <v>3504</v>
      </c>
      <c r="F812" s="34"/>
      <c r="G812" s="131">
        <v>44300</v>
      </c>
      <c r="H812" s="136">
        <v>44316</v>
      </c>
      <c r="I812" s="140"/>
      <c r="J812" s="78"/>
      <c r="K812" s="144"/>
      <c r="L812" s="119"/>
      <c r="M812" s="395">
        <v>44316</v>
      </c>
      <c r="N812" s="158">
        <f t="shared" si="415"/>
        <v>13</v>
      </c>
      <c r="O812" s="321" t="s">
        <v>0</v>
      </c>
      <c r="P812" s="315"/>
      <c r="Q812" s="315"/>
      <c r="R812" s="315"/>
      <c r="S812" s="315"/>
      <c r="T812" s="315"/>
      <c r="U812" s="316"/>
      <c r="V812" s="167">
        <v>0.25</v>
      </c>
      <c r="W812" s="313"/>
      <c r="X812" s="313"/>
      <c r="Y812" s="160">
        <f t="shared" si="401"/>
        <v>0.25</v>
      </c>
      <c r="Z812" s="159">
        <f t="shared" si="416"/>
        <v>2.5</v>
      </c>
      <c r="AA812" s="327"/>
      <c r="AB812" s="400">
        <f t="shared" si="425"/>
        <v>-30</v>
      </c>
      <c r="AC812" s="371"/>
      <c r="AD812" s="226" t="str">
        <f t="shared" si="402"/>
        <v/>
      </c>
      <c r="AE812" s="368">
        <f t="shared" si="417"/>
        <v>-27.5</v>
      </c>
      <c r="AF812" s="339"/>
      <c r="AG812" s="338"/>
      <c r="AH812" s="336"/>
      <c r="AI812" s="161">
        <f t="shared" si="418"/>
        <v>0</v>
      </c>
      <c r="AJ812" s="162">
        <f t="shared" si="403"/>
        <v>2.5</v>
      </c>
      <c r="AK812" s="163">
        <f t="shared" si="419"/>
        <v>2.5</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f t="shared" si="404"/>
        <v>13</v>
      </c>
      <c r="AX812" s="165" t="str">
        <f t="shared" si="405"/>
        <v/>
      </c>
      <c r="AY812" s="193">
        <f t="shared" si="406"/>
        <v>13</v>
      </c>
      <c r="AZ812" s="183" t="str">
        <f t="shared" si="407"/>
        <v/>
      </c>
      <c r="BA812" s="173">
        <f t="shared" si="408"/>
        <v>0.25</v>
      </c>
      <c r="BB812" s="174" t="str">
        <f t="shared" si="409"/>
        <v/>
      </c>
      <c r="BC812" s="186">
        <f t="shared" si="432"/>
        <v>0.25</v>
      </c>
      <c r="BD812" s="174" t="str">
        <f t="shared" si="410"/>
        <v/>
      </c>
      <c r="BE812" s="201" t="str">
        <f t="shared" si="411"/>
        <v/>
      </c>
      <c r="BF812" s="174" t="str">
        <f t="shared" si="412"/>
        <v/>
      </c>
      <c r="BG812" s="186" t="str">
        <f t="shared" si="413"/>
        <v/>
      </c>
      <c r="BH812" s="175" t="str">
        <f t="shared" si="414"/>
        <v/>
      </c>
      <c r="BI812" s="632"/>
    </row>
    <row r="813" spans="1:140" ht="56.25" x14ac:dyDescent="0.3">
      <c r="A813" s="219"/>
      <c r="B813" s="220"/>
      <c r="C813" s="213">
        <v>802</v>
      </c>
      <c r="D813" s="657" t="s">
        <v>3817</v>
      </c>
      <c r="E813" s="33" t="s">
        <v>46</v>
      </c>
      <c r="F813" s="34"/>
      <c r="G813" s="131">
        <v>44301</v>
      </c>
      <c r="H813" s="133"/>
      <c r="I813" s="140"/>
      <c r="J813" s="78"/>
      <c r="K813" s="144"/>
      <c r="L813" s="119"/>
      <c r="M813" s="394">
        <v>44315</v>
      </c>
      <c r="N813" s="158">
        <f t="shared" si="415"/>
        <v>11</v>
      </c>
      <c r="O813" s="315" t="s">
        <v>0</v>
      </c>
      <c r="P813" s="315"/>
      <c r="Q813" s="315"/>
      <c r="R813" s="315"/>
      <c r="S813" s="315"/>
      <c r="T813" s="316"/>
      <c r="U813" s="317"/>
      <c r="V813" s="167">
        <v>0.25</v>
      </c>
      <c r="W813" s="313">
        <v>0.25</v>
      </c>
      <c r="X813" s="313"/>
      <c r="Y813" s="160">
        <f t="shared" si="401"/>
        <v>0.5</v>
      </c>
      <c r="Z813" s="159">
        <f t="shared" si="416"/>
        <v>7.5</v>
      </c>
      <c r="AA813" s="326"/>
      <c r="AB813" s="400">
        <f t="shared" si="425"/>
        <v>-30</v>
      </c>
      <c r="AC813" s="370"/>
      <c r="AD813" s="226" t="str">
        <f t="shared" si="402"/>
        <v/>
      </c>
      <c r="AE813" s="368">
        <f t="shared" si="417"/>
        <v>-22.5</v>
      </c>
      <c r="AF813" s="331"/>
      <c r="AG813" s="333"/>
      <c r="AH813" s="334"/>
      <c r="AI813" s="161">
        <f t="shared" si="418"/>
        <v>0</v>
      </c>
      <c r="AJ813" s="162">
        <f t="shared" si="403"/>
        <v>7.5</v>
      </c>
      <c r="AK813" s="163">
        <f t="shared" si="419"/>
        <v>7.5</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f t="shared" si="404"/>
        <v>11</v>
      </c>
      <c r="AX813" s="165" t="str">
        <f t="shared" si="405"/>
        <v/>
      </c>
      <c r="AY813" s="193">
        <f t="shared" si="406"/>
        <v>11</v>
      </c>
      <c r="AZ813" s="183" t="str">
        <f t="shared" si="407"/>
        <v/>
      </c>
      <c r="BA813" s="173">
        <f t="shared" si="408"/>
        <v>0.25</v>
      </c>
      <c r="BB813" s="174" t="str">
        <f t="shared" si="409"/>
        <v/>
      </c>
      <c r="BC813" s="186">
        <f t="shared" si="432"/>
        <v>0.25</v>
      </c>
      <c r="BD813" s="174" t="str">
        <f t="shared" si="410"/>
        <v/>
      </c>
      <c r="BE813" s="201">
        <f t="shared" si="411"/>
        <v>0.25</v>
      </c>
      <c r="BF813" s="174" t="str">
        <f t="shared" si="412"/>
        <v/>
      </c>
      <c r="BG813" s="186">
        <f t="shared" si="413"/>
        <v>0.25</v>
      </c>
      <c r="BH813" s="175" t="str">
        <f t="shared" si="414"/>
        <v/>
      </c>
      <c r="BI813" s="632"/>
    </row>
    <row r="814" spans="1:140" ht="37.5" x14ac:dyDescent="0.3">
      <c r="A814" s="219"/>
      <c r="B814" s="220"/>
      <c r="C814" s="213">
        <v>803</v>
      </c>
      <c r="D814" s="657" t="s">
        <v>3818</v>
      </c>
      <c r="E814" s="33" t="s">
        <v>46</v>
      </c>
      <c r="F814" s="34"/>
      <c r="G814" s="134">
        <v>44302</v>
      </c>
      <c r="H814" s="135">
        <v>44320</v>
      </c>
      <c r="I814" s="141"/>
      <c r="J814" s="25"/>
      <c r="K814" s="145"/>
      <c r="L814" s="28"/>
      <c r="M814" s="395">
        <v>44320</v>
      </c>
      <c r="N814" s="158">
        <f t="shared" si="415"/>
        <v>13</v>
      </c>
      <c r="O814" s="315"/>
      <c r="P814" s="315"/>
      <c r="Q814" s="315"/>
      <c r="R814" s="315" t="s">
        <v>0</v>
      </c>
      <c r="S814" s="315"/>
      <c r="T814" s="316"/>
      <c r="U814" s="317"/>
      <c r="V814" s="167">
        <v>0.25</v>
      </c>
      <c r="W814" s="313"/>
      <c r="X814" s="313"/>
      <c r="Y814" s="160">
        <f t="shared" si="401"/>
        <v>0.25</v>
      </c>
      <c r="Z814" s="159">
        <f t="shared" si="416"/>
        <v>2.5</v>
      </c>
      <c r="AA814" s="326"/>
      <c r="AB814" s="400">
        <f t="shared" si="425"/>
        <v>-30</v>
      </c>
      <c r="AC814" s="370"/>
      <c r="AD814" s="226" t="str">
        <f t="shared" si="402"/>
        <v/>
      </c>
      <c r="AE814" s="368">
        <f t="shared" si="417"/>
        <v>-27.5</v>
      </c>
      <c r="AF814" s="331"/>
      <c r="AG814" s="333"/>
      <c r="AH814" s="334"/>
      <c r="AI814" s="161">
        <f t="shared" si="418"/>
        <v>0</v>
      </c>
      <c r="AJ814" s="162">
        <f t="shared" si="403"/>
        <v>2.5</v>
      </c>
      <c r="AK814" s="163">
        <f t="shared" si="419"/>
        <v>2.5</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f t="shared" si="404"/>
        <v>13</v>
      </c>
      <c r="AX814" s="165" t="str">
        <f t="shared" si="405"/>
        <v/>
      </c>
      <c r="AY814" s="193">
        <f t="shared" si="406"/>
        <v>13</v>
      </c>
      <c r="AZ814" s="183" t="str">
        <f t="shared" si="407"/>
        <v/>
      </c>
      <c r="BA814" s="173">
        <f t="shared" si="408"/>
        <v>0.25</v>
      </c>
      <c r="BB814" s="174" t="str">
        <f t="shared" si="409"/>
        <v/>
      </c>
      <c r="BC814" s="186">
        <f t="shared" si="432"/>
        <v>0.25</v>
      </c>
      <c r="BD814" s="174" t="str">
        <f t="shared" si="410"/>
        <v/>
      </c>
      <c r="BE814" s="201" t="str">
        <f t="shared" si="411"/>
        <v/>
      </c>
      <c r="BF814" s="174" t="str">
        <f t="shared" si="412"/>
        <v/>
      </c>
      <c r="BG814" s="186" t="str">
        <f t="shared" si="413"/>
        <v/>
      </c>
      <c r="BH814" s="175" t="str">
        <f t="shared" si="414"/>
        <v/>
      </c>
      <c r="BI814" s="632"/>
    </row>
    <row r="815" spans="1:140" ht="37.5" x14ac:dyDescent="0.3">
      <c r="A815" s="219"/>
      <c r="B815" s="220"/>
      <c r="C815" s="213">
        <v>804</v>
      </c>
      <c r="D815" s="658" t="s">
        <v>3818</v>
      </c>
      <c r="E815" s="33" t="s">
        <v>3505</v>
      </c>
      <c r="F815" s="34"/>
      <c r="G815" s="134">
        <v>44302</v>
      </c>
      <c r="H815" s="135">
        <v>44320</v>
      </c>
      <c r="I815" s="141"/>
      <c r="J815" s="25"/>
      <c r="K815" s="145"/>
      <c r="L815" s="28"/>
      <c r="M815" s="395">
        <v>44320</v>
      </c>
      <c r="N815" s="158">
        <f t="shared" si="415"/>
        <v>13</v>
      </c>
      <c r="O815" s="315"/>
      <c r="P815" s="315"/>
      <c r="Q815" s="315"/>
      <c r="R815" s="315" t="s">
        <v>0</v>
      </c>
      <c r="S815" s="315"/>
      <c r="T815" s="316"/>
      <c r="U815" s="317"/>
      <c r="V815" s="167">
        <v>0.25</v>
      </c>
      <c r="W815" s="313"/>
      <c r="X815" s="313"/>
      <c r="Y815" s="160">
        <f t="shared" si="401"/>
        <v>0.25</v>
      </c>
      <c r="Z815" s="159">
        <f t="shared" si="416"/>
        <v>2.5</v>
      </c>
      <c r="AA815" s="326"/>
      <c r="AB815" s="400">
        <f t="shared" si="425"/>
        <v>-30</v>
      </c>
      <c r="AC815" s="370"/>
      <c r="AD815" s="226" t="str">
        <f t="shared" si="402"/>
        <v/>
      </c>
      <c r="AE815" s="368">
        <f t="shared" si="417"/>
        <v>-27.5</v>
      </c>
      <c r="AF815" s="331"/>
      <c r="AG815" s="333"/>
      <c r="AH815" s="334"/>
      <c r="AI815" s="161">
        <f t="shared" si="418"/>
        <v>0</v>
      </c>
      <c r="AJ815" s="162">
        <f t="shared" si="403"/>
        <v>2.5</v>
      </c>
      <c r="AK815" s="163">
        <f t="shared" si="419"/>
        <v>2.5</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f t="shared" si="404"/>
        <v>13</v>
      </c>
      <c r="AX815" s="165" t="str">
        <f t="shared" si="405"/>
        <v/>
      </c>
      <c r="AY815" s="193">
        <f t="shared" si="406"/>
        <v>13</v>
      </c>
      <c r="AZ815" s="183" t="str">
        <f t="shared" si="407"/>
        <v/>
      </c>
      <c r="BA815" s="173">
        <f t="shared" si="408"/>
        <v>0.25</v>
      </c>
      <c r="BB815" s="174" t="str">
        <f t="shared" si="409"/>
        <v/>
      </c>
      <c r="BC815" s="186">
        <f t="shared" si="432"/>
        <v>0.25</v>
      </c>
      <c r="BD815" s="174" t="str">
        <f t="shared" si="410"/>
        <v/>
      </c>
      <c r="BE815" s="201" t="str">
        <f t="shared" si="411"/>
        <v/>
      </c>
      <c r="BF815" s="174" t="str">
        <f t="shared" si="412"/>
        <v/>
      </c>
      <c r="BG815" s="186" t="str">
        <f t="shared" si="413"/>
        <v/>
      </c>
      <c r="BH815" s="175" t="str">
        <f t="shared" si="414"/>
        <v/>
      </c>
      <c r="BI815" s="632"/>
    </row>
    <row r="816" spans="1:140" ht="37.5" x14ac:dyDescent="0.3">
      <c r="A816" s="221"/>
      <c r="B816" s="222"/>
      <c r="C816" s="214">
        <v>805</v>
      </c>
      <c r="D816" s="659" t="s">
        <v>3818</v>
      </c>
      <c r="E816" s="16" t="s">
        <v>3541</v>
      </c>
      <c r="F816" s="17"/>
      <c r="G816" s="134">
        <v>44302</v>
      </c>
      <c r="H816" s="135">
        <v>44320</v>
      </c>
      <c r="I816" s="141"/>
      <c r="J816" s="25"/>
      <c r="K816" s="145"/>
      <c r="L816" s="28"/>
      <c r="M816" s="395">
        <v>44320</v>
      </c>
      <c r="N816" s="158">
        <f t="shared" si="415"/>
        <v>13</v>
      </c>
      <c r="O816" s="27"/>
      <c r="P816" s="27"/>
      <c r="Q816" s="27"/>
      <c r="R816" s="27" t="s">
        <v>0</v>
      </c>
      <c r="S816" s="27"/>
      <c r="T816" s="28"/>
      <c r="U816" s="29"/>
      <c r="V816" s="167">
        <v>0.25</v>
      </c>
      <c r="W816" s="313"/>
      <c r="X816" s="313"/>
      <c r="Y816" s="160">
        <f t="shared" si="401"/>
        <v>0.25</v>
      </c>
      <c r="Z816" s="159">
        <f t="shared" si="416"/>
        <v>2.5</v>
      </c>
      <c r="AA816" s="327"/>
      <c r="AB816" s="400">
        <f t="shared" si="425"/>
        <v>-30</v>
      </c>
      <c r="AC816" s="371"/>
      <c r="AD816" s="226" t="str">
        <f t="shared" si="402"/>
        <v/>
      </c>
      <c r="AE816" s="368">
        <f t="shared" si="417"/>
        <v>-27.5</v>
      </c>
      <c r="AF816" s="339"/>
      <c r="AG816" s="338"/>
      <c r="AH816" s="336"/>
      <c r="AI816" s="161">
        <f t="shared" si="418"/>
        <v>0</v>
      </c>
      <c r="AJ816" s="162">
        <f t="shared" si="403"/>
        <v>2.5</v>
      </c>
      <c r="AK816" s="163">
        <f t="shared" si="419"/>
        <v>2.5</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f t="shared" si="404"/>
        <v>13</v>
      </c>
      <c r="AX816" s="165" t="str">
        <f t="shared" si="405"/>
        <v/>
      </c>
      <c r="AY816" s="193">
        <f t="shared" si="406"/>
        <v>13</v>
      </c>
      <c r="AZ816" s="183" t="str">
        <f t="shared" si="407"/>
        <v/>
      </c>
      <c r="BA816" s="173">
        <f t="shared" si="408"/>
        <v>0.25</v>
      </c>
      <c r="BB816" s="174" t="str">
        <f t="shared" si="409"/>
        <v/>
      </c>
      <c r="BC816" s="186">
        <f t="shared" si="432"/>
        <v>0.25</v>
      </c>
      <c r="BD816" s="174" t="str">
        <f t="shared" si="410"/>
        <v/>
      </c>
      <c r="BE816" s="201" t="str">
        <f t="shared" si="411"/>
        <v/>
      </c>
      <c r="BF816" s="174" t="str">
        <f t="shared" si="412"/>
        <v/>
      </c>
      <c r="BG816" s="186" t="str">
        <f t="shared" si="413"/>
        <v/>
      </c>
      <c r="BH816" s="175" t="str">
        <f t="shared" si="414"/>
        <v/>
      </c>
      <c r="BI816" s="632"/>
    </row>
    <row r="817" spans="1:61" ht="37.5" x14ac:dyDescent="0.3">
      <c r="A817" s="221"/>
      <c r="B817" s="222"/>
      <c r="C817" s="213">
        <v>806</v>
      </c>
      <c r="D817" s="640" t="s">
        <v>3859</v>
      </c>
      <c r="E817" s="16" t="s">
        <v>46</v>
      </c>
      <c r="F817" s="17"/>
      <c r="G817" s="134">
        <v>44302</v>
      </c>
      <c r="H817" s="135">
        <v>44320</v>
      </c>
      <c r="I817" s="141"/>
      <c r="J817" s="25"/>
      <c r="K817" s="145"/>
      <c r="L817" s="28"/>
      <c r="M817" s="395">
        <v>44320</v>
      </c>
      <c r="N817" s="158">
        <f t="shared" si="415"/>
        <v>13</v>
      </c>
      <c r="O817" s="27"/>
      <c r="P817" s="27"/>
      <c r="Q817" s="27"/>
      <c r="R817" s="27" t="s">
        <v>0</v>
      </c>
      <c r="S817" s="27"/>
      <c r="T817" s="28"/>
      <c r="U817" s="29"/>
      <c r="V817" s="32">
        <v>0.25</v>
      </c>
      <c r="W817" s="318"/>
      <c r="X817" s="319"/>
      <c r="Y817" s="160">
        <f t="shared" si="401"/>
        <v>0.25</v>
      </c>
      <c r="Z817" s="159">
        <f t="shared" si="416"/>
        <v>2.5</v>
      </c>
      <c r="AA817" s="327"/>
      <c r="AB817" s="400">
        <f t="shared" si="425"/>
        <v>-30</v>
      </c>
      <c r="AC817" s="371"/>
      <c r="AD817" s="226" t="str">
        <f t="shared" si="402"/>
        <v/>
      </c>
      <c r="AE817" s="368">
        <f t="shared" si="417"/>
        <v>-27.5</v>
      </c>
      <c r="AF817" s="339"/>
      <c r="AG817" s="338"/>
      <c r="AH817" s="336"/>
      <c r="AI817" s="161">
        <f t="shared" si="418"/>
        <v>0</v>
      </c>
      <c r="AJ817" s="162">
        <f t="shared" si="403"/>
        <v>2.5</v>
      </c>
      <c r="AK817" s="163">
        <f t="shared" si="419"/>
        <v>2.5</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f t="shared" si="404"/>
        <v>13</v>
      </c>
      <c r="AX817" s="165" t="str">
        <f t="shared" si="405"/>
        <v/>
      </c>
      <c r="AY817" s="193">
        <f t="shared" si="406"/>
        <v>13</v>
      </c>
      <c r="AZ817" s="183" t="str">
        <f t="shared" si="407"/>
        <v/>
      </c>
      <c r="BA817" s="173">
        <f t="shared" si="408"/>
        <v>0.25</v>
      </c>
      <c r="BB817" s="174" t="str">
        <f t="shared" si="409"/>
        <v/>
      </c>
      <c r="BC817" s="186">
        <f t="shared" si="432"/>
        <v>0.25</v>
      </c>
      <c r="BD817" s="174" t="str">
        <f t="shared" si="410"/>
        <v/>
      </c>
      <c r="BE817" s="201" t="str">
        <f t="shared" si="411"/>
        <v/>
      </c>
      <c r="BF817" s="174" t="str">
        <f t="shared" si="412"/>
        <v/>
      </c>
      <c r="BG817" s="186" t="str">
        <f t="shared" si="413"/>
        <v/>
      </c>
      <c r="BH817" s="175" t="str">
        <f t="shared" si="414"/>
        <v/>
      </c>
      <c r="BI817" s="632"/>
    </row>
    <row r="818" spans="1:61" ht="37.5" x14ac:dyDescent="0.3">
      <c r="A818" s="221"/>
      <c r="B818" s="222"/>
      <c r="C818" s="214">
        <v>807</v>
      </c>
      <c r="D818" s="640" t="s">
        <v>3819</v>
      </c>
      <c r="E818" s="16" t="s">
        <v>46</v>
      </c>
      <c r="F818" s="17"/>
      <c r="G818" s="134">
        <v>44302</v>
      </c>
      <c r="H818" s="135">
        <v>44320</v>
      </c>
      <c r="I818" s="141"/>
      <c r="J818" s="25"/>
      <c r="K818" s="145"/>
      <c r="L818" s="28"/>
      <c r="M818" s="395">
        <v>44320</v>
      </c>
      <c r="N818" s="158">
        <f t="shared" si="415"/>
        <v>13</v>
      </c>
      <c r="O818" s="27"/>
      <c r="P818" s="27"/>
      <c r="Q818" s="27"/>
      <c r="R818" s="27" t="s">
        <v>0</v>
      </c>
      <c r="S818" s="27"/>
      <c r="T818" s="28"/>
      <c r="U818" s="29"/>
      <c r="V818" s="32">
        <v>0.25</v>
      </c>
      <c r="W818" s="318"/>
      <c r="X818" s="319"/>
      <c r="Y818" s="160">
        <f t="shared" si="401"/>
        <v>0.25</v>
      </c>
      <c r="Z818" s="159">
        <f t="shared" si="416"/>
        <v>2.5</v>
      </c>
      <c r="AA818" s="327"/>
      <c r="AB818" s="400">
        <f t="shared" si="425"/>
        <v>-30</v>
      </c>
      <c r="AC818" s="371"/>
      <c r="AD818" s="226" t="str">
        <f t="shared" si="402"/>
        <v/>
      </c>
      <c r="AE818" s="368">
        <f t="shared" si="417"/>
        <v>-27.5</v>
      </c>
      <c r="AF818" s="339"/>
      <c r="AG818" s="338"/>
      <c r="AH818" s="336"/>
      <c r="AI818" s="161">
        <f t="shared" si="418"/>
        <v>0</v>
      </c>
      <c r="AJ818" s="162">
        <f t="shared" si="403"/>
        <v>2.5</v>
      </c>
      <c r="AK818" s="163">
        <f t="shared" si="419"/>
        <v>2.5</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f t="shared" si="404"/>
        <v>13</v>
      </c>
      <c r="AX818" s="165" t="str">
        <f t="shared" si="405"/>
        <v/>
      </c>
      <c r="AY818" s="193">
        <f t="shared" si="406"/>
        <v>13</v>
      </c>
      <c r="AZ818" s="183" t="str">
        <f t="shared" si="407"/>
        <v/>
      </c>
      <c r="BA818" s="173">
        <f t="shared" si="408"/>
        <v>0.25</v>
      </c>
      <c r="BB818" s="174" t="str">
        <f t="shared" si="409"/>
        <v/>
      </c>
      <c r="BC818" s="186">
        <f t="shared" si="432"/>
        <v>0.25</v>
      </c>
      <c r="BD818" s="174" t="str">
        <f t="shared" si="410"/>
        <v/>
      </c>
      <c r="BE818" s="201" t="str">
        <f t="shared" si="411"/>
        <v/>
      </c>
      <c r="BF818" s="174" t="str">
        <f t="shared" si="412"/>
        <v/>
      </c>
      <c r="BG818" s="186" t="str">
        <f t="shared" si="413"/>
        <v/>
      </c>
      <c r="BH818" s="175" t="str">
        <f t="shared" si="414"/>
        <v/>
      </c>
      <c r="BI818" s="632"/>
    </row>
    <row r="819" spans="1:61" ht="37.5" x14ac:dyDescent="0.3">
      <c r="A819" s="221"/>
      <c r="B819" s="222"/>
      <c r="C819" s="214">
        <v>808</v>
      </c>
      <c r="D819" s="643" t="s">
        <v>3859</v>
      </c>
      <c r="E819" s="18" t="s">
        <v>3505</v>
      </c>
      <c r="F819" s="17"/>
      <c r="G819" s="134">
        <v>44302</v>
      </c>
      <c r="H819" s="135">
        <v>44320</v>
      </c>
      <c r="I819" s="141"/>
      <c r="J819" s="25"/>
      <c r="K819" s="145"/>
      <c r="L819" s="28"/>
      <c r="M819" s="395">
        <v>44320</v>
      </c>
      <c r="N819" s="158">
        <f t="shared" si="415"/>
        <v>13</v>
      </c>
      <c r="O819" s="27"/>
      <c r="P819" s="27"/>
      <c r="Q819" s="27"/>
      <c r="R819" s="27" t="s">
        <v>0</v>
      </c>
      <c r="S819" s="27"/>
      <c r="T819" s="28"/>
      <c r="U819" s="29"/>
      <c r="V819" s="32">
        <v>0.25</v>
      </c>
      <c r="W819" s="318"/>
      <c r="X819" s="319"/>
      <c r="Y819" s="160">
        <f t="shared" si="401"/>
        <v>0.25</v>
      </c>
      <c r="Z819" s="159">
        <f t="shared" si="416"/>
        <v>2.5</v>
      </c>
      <c r="AA819" s="327"/>
      <c r="AB819" s="400">
        <f t="shared" si="425"/>
        <v>-30</v>
      </c>
      <c r="AC819" s="371"/>
      <c r="AD819" s="226" t="str">
        <f t="shared" si="402"/>
        <v/>
      </c>
      <c r="AE819" s="368">
        <f t="shared" si="417"/>
        <v>-27.5</v>
      </c>
      <c r="AF819" s="339"/>
      <c r="AG819" s="338"/>
      <c r="AH819" s="336"/>
      <c r="AI819" s="161">
        <f t="shared" si="418"/>
        <v>0</v>
      </c>
      <c r="AJ819" s="162">
        <f t="shared" si="403"/>
        <v>2.5</v>
      </c>
      <c r="AK819" s="163">
        <f t="shared" si="419"/>
        <v>2.5</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f t="shared" si="404"/>
        <v>13</v>
      </c>
      <c r="AX819" s="165" t="str">
        <f t="shared" si="405"/>
        <v/>
      </c>
      <c r="AY819" s="193">
        <f t="shared" si="406"/>
        <v>13</v>
      </c>
      <c r="AZ819" s="183" t="str">
        <f t="shared" si="407"/>
        <v/>
      </c>
      <c r="BA819" s="173">
        <f t="shared" si="408"/>
        <v>0.25</v>
      </c>
      <c r="BB819" s="174" t="str">
        <f t="shared" si="409"/>
        <v/>
      </c>
      <c r="BC819" s="186">
        <f t="shared" si="432"/>
        <v>0.25</v>
      </c>
      <c r="BD819" s="174" t="str">
        <f t="shared" si="410"/>
        <v/>
      </c>
      <c r="BE819" s="201" t="str">
        <f t="shared" si="411"/>
        <v/>
      </c>
      <c r="BF819" s="174" t="str">
        <f t="shared" si="412"/>
        <v/>
      </c>
      <c r="BG819" s="186" t="str">
        <f t="shared" si="413"/>
        <v/>
      </c>
      <c r="BH819" s="175" t="str">
        <f t="shared" si="414"/>
        <v/>
      </c>
      <c r="BI819" s="632"/>
    </row>
    <row r="820" spans="1:61" ht="37.5" x14ac:dyDescent="0.3">
      <c r="A820" s="221"/>
      <c r="B820" s="222"/>
      <c r="C820" s="213">
        <v>809</v>
      </c>
      <c r="D820" s="643" t="s">
        <v>3819</v>
      </c>
      <c r="E820" s="16" t="s">
        <v>3505</v>
      </c>
      <c r="F820" s="17"/>
      <c r="G820" s="134">
        <v>44302</v>
      </c>
      <c r="H820" s="135">
        <v>44320</v>
      </c>
      <c r="I820" s="141"/>
      <c r="J820" s="25"/>
      <c r="K820" s="145"/>
      <c r="L820" s="28"/>
      <c r="M820" s="395">
        <v>44320</v>
      </c>
      <c r="N820" s="158">
        <f t="shared" si="415"/>
        <v>13</v>
      </c>
      <c r="O820" s="27"/>
      <c r="P820" s="27"/>
      <c r="Q820" s="27"/>
      <c r="R820" s="27" t="s">
        <v>0</v>
      </c>
      <c r="S820" s="27"/>
      <c r="T820" s="28"/>
      <c r="U820" s="29"/>
      <c r="V820" s="32">
        <v>0.25</v>
      </c>
      <c r="W820" s="318"/>
      <c r="X820" s="319"/>
      <c r="Y820" s="160">
        <f t="shared" si="401"/>
        <v>0.25</v>
      </c>
      <c r="Z820" s="159">
        <f t="shared" si="416"/>
        <v>2.5</v>
      </c>
      <c r="AA820" s="327"/>
      <c r="AB820" s="400">
        <f t="shared" si="425"/>
        <v>-30</v>
      </c>
      <c r="AC820" s="371"/>
      <c r="AD820" s="226" t="str">
        <f t="shared" si="402"/>
        <v/>
      </c>
      <c r="AE820" s="368">
        <f t="shared" si="417"/>
        <v>-27.5</v>
      </c>
      <c r="AF820" s="339"/>
      <c r="AG820" s="338"/>
      <c r="AH820" s="336"/>
      <c r="AI820" s="161">
        <f t="shared" si="418"/>
        <v>0</v>
      </c>
      <c r="AJ820" s="162">
        <f t="shared" si="403"/>
        <v>2.5</v>
      </c>
      <c r="AK820" s="163">
        <f t="shared" si="419"/>
        <v>2.5</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f t="shared" si="404"/>
        <v>13</v>
      </c>
      <c r="AX820" s="165" t="str">
        <f t="shared" si="405"/>
        <v/>
      </c>
      <c r="AY820" s="193">
        <f t="shared" si="406"/>
        <v>13</v>
      </c>
      <c r="AZ820" s="183" t="str">
        <f t="shared" si="407"/>
        <v/>
      </c>
      <c r="BA820" s="173">
        <f t="shared" si="408"/>
        <v>0.25</v>
      </c>
      <c r="BB820" s="174" t="str">
        <f t="shared" si="409"/>
        <v/>
      </c>
      <c r="BC820" s="186">
        <f t="shared" si="432"/>
        <v>0.25</v>
      </c>
      <c r="BD820" s="174" t="str">
        <f t="shared" si="410"/>
        <v/>
      </c>
      <c r="BE820" s="201" t="str">
        <f t="shared" si="411"/>
        <v/>
      </c>
      <c r="BF820" s="174" t="str">
        <f t="shared" si="412"/>
        <v/>
      </c>
      <c r="BG820" s="186" t="str">
        <f t="shared" si="413"/>
        <v/>
      </c>
      <c r="BH820" s="175" t="str">
        <f t="shared" si="414"/>
        <v/>
      </c>
      <c r="BI820" s="632"/>
    </row>
    <row r="821" spans="1:61" ht="37.5" x14ac:dyDescent="0.3">
      <c r="A821" s="221"/>
      <c r="B821" s="222"/>
      <c r="C821" s="214">
        <v>810</v>
      </c>
      <c r="D821" s="647" t="s">
        <v>3859</v>
      </c>
      <c r="E821" s="16" t="s">
        <v>3541</v>
      </c>
      <c r="F821" s="17"/>
      <c r="G821" s="134">
        <v>44302</v>
      </c>
      <c r="H821" s="137">
        <v>44320</v>
      </c>
      <c r="I821" s="143"/>
      <c r="J821" s="80"/>
      <c r="K821" s="147"/>
      <c r="L821" s="30"/>
      <c r="M821" s="395">
        <v>44320</v>
      </c>
      <c r="N821" s="158">
        <f t="shared" si="415"/>
        <v>13</v>
      </c>
      <c r="O821" s="27"/>
      <c r="P821" s="27"/>
      <c r="Q821" s="27"/>
      <c r="R821" s="27" t="s">
        <v>0</v>
      </c>
      <c r="S821" s="27"/>
      <c r="T821" s="28"/>
      <c r="U821" s="29"/>
      <c r="V821" s="32">
        <v>0.25</v>
      </c>
      <c r="W821" s="318"/>
      <c r="X821" s="319"/>
      <c r="Y821" s="160">
        <f t="shared" si="401"/>
        <v>0.25</v>
      </c>
      <c r="Z821" s="159">
        <f t="shared" si="416"/>
        <v>2.5</v>
      </c>
      <c r="AA821" s="327"/>
      <c r="AB821" s="400">
        <f t="shared" si="425"/>
        <v>-30</v>
      </c>
      <c r="AC821" s="371"/>
      <c r="AD821" s="226" t="str">
        <f t="shared" si="402"/>
        <v/>
      </c>
      <c r="AE821" s="368">
        <f t="shared" si="417"/>
        <v>-27.5</v>
      </c>
      <c r="AF821" s="339"/>
      <c r="AG821" s="338"/>
      <c r="AH821" s="336"/>
      <c r="AI821" s="161">
        <f t="shared" si="418"/>
        <v>0</v>
      </c>
      <c r="AJ821" s="162">
        <f t="shared" si="403"/>
        <v>2.5</v>
      </c>
      <c r="AK821" s="163">
        <f t="shared" si="419"/>
        <v>2.5</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f t="shared" si="404"/>
        <v>13</v>
      </c>
      <c r="AX821" s="165" t="str">
        <f t="shared" si="405"/>
        <v/>
      </c>
      <c r="AY821" s="193">
        <f t="shared" si="406"/>
        <v>13</v>
      </c>
      <c r="AZ821" s="183" t="str">
        <f t="shared" si="407"/>
        <v/>
      </c>
      <c r="BA821" s="173">
        <f t="shared" si="408"/>
        <v>0.25</v>
      </c>
      <c r="BB821" s="174" t="str">
        <f t="shared" si="409"/>
        <v/>
      </c>
      <c r="BC821" s="186">
        <f t="shared" si="432"/>
        <v>0.25</v>
      </c>
      <c r="BD821" s="174" t="str">
        <f t="shared" si="410"/>
        <v/>
      </c>
      <c r="BE821" s="201" t="str">
        <f t="shared" si="411"/>
        <v/>
      </c>
      <c r="BF821" s="174" t="str">
        <f t="shared" si="412"/>
        <v/>
      </c>
      <c r="BG821" s="186" t="str">
        <f t="shared" si="413"/>
        <v/>
      </c>
      <c r="BH821" s="175" t="str">
        <f t="shared" si="414"/>
        <v/>
      </c>
      <c r="BI821" s="632"/>
    </row>
    <row r="822" spans="1:61" ht="37.5" x14ac:dyDescent="0.3">
      <c r="A822" s="221"/>
      <c r="B822" s="222"/>
      <c r="C822" s="213">
        <v>811</v>
      </c>
      <c r="D822" s="647" t="s">
        <v>3819</v>
      </c>
      <c r="E822" s="16" t="s">
        <v>3541</v>
      </c>
      <c r="F822" s="17"/>
      <c r="G822" s="134">
        <v>44302</v>
      </c>
      <c r="H822" s="135">
        <v>44320</v>
      </c>
      <c r="I822" s="141"/>
      <c r="J822" s="25"/>
      <c r="K822" s="145"/>
      <c r="L822" s="28"/>
      <c r="M822" s="395">
        <v>44320</v>
      </c>
      <c r="N822" s="158">
        <f t="shared" si="415"/>
        <v>13</v>
      </c>
      <c r="O822" s="27"/>
      <c r="P822" s="27"/>
      <c r="Q822" s="27"/>
      <c r="R822" s="27" t="s">
        <v>0</v>
      </c>
      <c r="S822" s="27"/>
      <c r="T822" s="28"/>
      <c r="U822" s="29"/>
      <c r="V822" s="32">
        <v>0.25</v>
      </c>
      <c r="W822" s="318"/>
      <c r="X822" s="319"/>
      <c r="Y822" s="160">
        <f t="shared" si="401"/>
        <v>0.25</v>
      </c>
      <c r="Z822" s="159">
        <f t="shared" si="416"/>
        <v>2.5</v>
      </c>
      <c r="AA822" s="327"/>
      <c r="AB822" s="400">
        <f t="shared" si="425"/>
        <v>-30</v>
      </c>
      <c r="AC822" s="371"/>
      <c r="AD822" s="226" t="str">
        <f t="shared" si="402"/>
        <v/>
      </c>
      <c r="AE822" s="368">
        <f t="shared" si="417"/>
        <v>-27.5</v>
      </c>
      <c r="AF822" s="339"/>
      <c r="AG822" s="338"/>
      <c r="AH822" s="336"/>
      <c r="AI822" s="161">
        <f t="shared" si="418"/>
        <v>0</v>
      </c>
      <c r="AJ822" s="162">
        <f t="shared" si="403"/>
        <v>2.5</v>
      </c>
      <c r="AK822" s="163">
        <f t="shared" si="419"/>
        <v>2.5</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f t="shared" si="404"/>
        <v>13</v>
      </c>
      <c r="AX822" s="165" t="str">
        <f t="shared" si="405"/>
        <v/>
      </c>
      <c r="AY822" s="193">
        <f t="shared" si="406"/>
        <v>13</v>
      </c>
      <c r="AZ822" s="183" t="str">
        <f t="shared" si="407"/>
        <v/>
      </c>
      <c r="BA822" s="173">
        <f t="shared" si="408"/>
        <v>0.25</v>
      </c>
      <c r="BB822" s="174" t="str">
        <f t="shared" si="409"/>
        <v/>
      </c>
      <c r="BC822" s="186">
        <f t="shared" si="432"/>
        <v>0.25</v>
      </c>
      <c r="BD822" s="174" t="str">
        <f t="shared" si="410"/>
        <v/>
      </c>
      <c r="BE822" s="201" t="str">
        <f t="shared" si="411"/>
        <v/>
      </c>
      <c r="BF822" s="174" t="str">
        <f t="shared" si="412"/>
        <v/>
      </c>
      <c r="BG822" s="186" t="str">
        <f t="shared" si="413"/>
        <v/>
      </c>
      <c r="BH822" s="175" t="str">
        <f t="shared" si="414"/>
        <v/>
      </c>
      <c r="BI822" s="632"/>
    </row>
    <row r="823" spans="1:61" ht="37.5" x14ac:dyDescent="0.3">
      <c r="A823" s="221"/>
      <c r="B823" s="222"/>
      <c r="C823" s="214">
        <v>812</v>
      </c>
      <c r="D823" s="655" t="s">
        <v>3820</v>
      </c>
      <c r="E823" s="18" t="s">
        <v>46</v>
      </c>
      <c r="F823" s="17"/>
      <c r="G823" s="134">
        <v>44302</v>
      </c>
      <c r="H823" s="135">
        <v>44320</v>
      </c>
      <c r="I823" s="141"/>
      <c r="J823" s="25"/>
      <c r="K823" s="145"/>
      <c r="L823" s="28"/>
      <c r="M823" s="395">
        <v>44320</v>
      </c>
      <c r="N823" s="158">
        <f t="shared" si="415"/>
        <v>13</v>
      </c>
      <c r="O823" s="27"/>
      <c r="P823" s="27"/>
      <c r="Q823" s="27"/>
      <c r="R823" s="27" t="s">
        <v>0</v>
      </c>
      <c r="S823" s="27"/>
      <c r="T823" s="28"/>
      <c r="U823" s="29"/>
      <c r="V823" s="32">
        <v>0.25</v>
      </c>
      <c r="W823" s="318"/>
      <c r="X823" s="319"/>
      <c r="Y823" s="160">
        <f t="shared" si="401"/>
        <v>0.25</v>
      </c>
      <c r="Z823" s="159">
        <f t="shared" si="416"/>
        <v>2.5</v>
      </c>
      <c r="AA823" s="327"/>
      <c r="AB823" s="400">
        <f t="shared" si="425"/>
        <v>-30</v>
      </c>
      <c r="AC823" s="371"/>
      <c r="AD823" s="226" t="str">
        <f t="shared" si="402"/>
        <v/>
      </c>
      <c r="AE823" s="368">
        <f t="shared" si="417"/>
        <v>-27.5</v>
      </c>
      <c r="AF823" s="339"/>
      <c r="AG823" s="338"/>
      <c r="AH823" s="336"/>
      <c r="AI823" s="161">
        <f t="shared" si="418"/>
        <v>0</v>
      </c>
      <c r="AJ823" s="162">
        <f t="shared" si="403"/>
        <v>2.5</v>
      </c>
      <c r="AK823" s="163">
        <f t="shared" si="419"/>
        <v>2.5</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f t="shared" si="404"/>
        <v>13</v>
      </c>
      <c r="AX823" s="165" t="str">
        <f t="shared" si="405"/>
        <v/>
      </c>
      <c r="AY823" s="193">
        <f t="shared" si="406"/>
        <v>13</v>
      </c>
      <c r="AZ823" s="183" t="str">
        <f t="shared" si="407"/>
        <v/>
      </c>
      <c r="BA823" s="173">
        <f t="shared" si="408"/>
        <v>0.25</v>
      </c>
      <c r="BB823" s="174" t="str">
        <f t="shared" si="409"/>
        <v/>
      </c>
      <c r="BC823" s="186">
        <f t="shared" si="432"/>
        <v>0.25</v>
      </c>
      <c r="BD823" s="174" t="str">
        <f t="shared" si="410"/>
        <v/>
      </c>
      <c r="BE823" s="201" t="str">
        <f t="shared" si="411"/>
        <v/>
      </c>
      <c r="BF823" s="174" t="str">
        <f t="shared" si="412"/>
        <v/>
      </c>
      <c r="BG823" s="186" t="str">
        <f t="shared" si="413"/>
        <v/>
      </c>
      <c r="BH823" s="175" t="str">
        <f t="shared" si="414"/>
        <v/>
      </c>
      <c r="BI823" s="632"/>
    </row>
    <row r="824" spans="1:61" ht="37.5" x14ac:dyDescent="0.3">
      <c r="A824" s="221"/>
      <c r="B824" s="222"/>
      <c r="C824" s="214">
        <v>813</v>
      </c>
      <c r="D824" s="660" t="s">
        <v>3820</v>
      </c>
      <c r="E824" s="16" t="s">
        <v>3505</v>
      </c>
      <c r="F824" s="17"/>
      <c r="G824" s="134">
        <v>44302</v>
      </c>
      <c r="H824" s="135">
        <v>44320</v>
      </c>
      <c r="I824" s="141"/>
      <c r="J824" s="25"/>
      <c r="K824" s="145"/>
      <c r="L824" s="28"/>
      <c r="M824" s="395">
        <v>44320</v>
      </c>
      <c r="N824" s="158">
        <f t="shared" si="415"/>
        <v>13</v>
      </c>
      <c r="O824" s="27"/>
      <c r="P824" s="27"/>
      <c r="Q824" s="27"/>
      <c r="R824" s="27" t="s">
        <v>0</v>
      </c>
      <c r="S824" s="27"/>
      <c r="T824" s="28"/>
      <c r="U824" s="29"/>
      <c r="V824" s="32">
        <v>0.25</v>
      </c>
      <c r="W824" s="318"/>
      <c r="X824" s="319"/>
      <c r="Y824" s="160">
        <f t="shared" si="401"/>
        <v>0.25</v>
      </c>
      <c r="Z824" s="159">
        <f t="shared" si="416"/>
        <v>2.5</v>
      </c>
      <c r="AA824" s="327"/>
      <c r="AB824" s="400">
        <f t="shared" si="425"/>
        <v>-30</v>
      </c>
      <c r="AC824" s="371"/>
      <c r="AD824" s="226" t="str">
        <f t="shared" si="402"/>
        <v/>
      </c>
      <c r="AE824" s="368">
        <f t="shared" si="417"/>
        <v>-27.5</v>
      </c>
      <c r="AF824" s="339"/>
      <c r="AG824" s="338"/>
      <c r="AH824" s="336"/>
      <c r="AI824" s="161">
        <f t="shared" si="418"/>
        <v>0</v>
      </c>
      <c r="AJ824" s="162">
        <f t="shared" si="403"/>
        <v>2.5</v>
      </c>
      <c r="AK824" s="163">
        <f t="shared" si="419"/>
        <v>2.5</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f t="shared" si="404"/>
        <v>13</v>
      </c>
      <c r="AX824" s="165" t="str">
        <f t="shared" si="405"/>
        <v/>
      </c>
      <c r="AY824" s="193">
        <f t="shared" si="406"/>
        <v>13</v>
      </c>
      <c r="AZ824" s="183" t="str">
        <f t="shared" si="407"/>
        <v/>
      </c>
      <c r="BA824" s="173">
        <f t="shared" si="408"/>
        <v>0.25</v>
      </c>
      <c r="BB824" s="174" t="str">
        <f t="shared" si="409"/>
        <v/>
      </c>
      <c r="BC824" s="186">
        <f t="shared" si="432"/>
        <v>0.25</v>
      </c>
      <c r="BD824" s="174" t="str">
        <f t="shared" si="410"/>
        <v/>
      </c>
      <c r="BE824" s="201" t="str">
        <f t="shared" si="411"/>
        <v/>
      </c>
      <c r="BF824" s="174" t="str">
        <f t="shared" si="412"/>
        <v/>
      </c>
      <c r="BG824" s="186" t="str">
        <f t="shared" si="413"/>
        <v/>
      </c>
      <c r="BH824" s="175" t="str">
        <f t="shared" si="414"/>
        <v/>
      </c>
      <c r="BI824" s="632"/>
    </row>
    <row r="825" spans="1:61" ht="37.5" x14ac:dyDescent="0.3">
      <c r="A825" s="221"/>
      <c r="B825" s="222"/>
      <c r="C825" s="213">
        <v>814</v>
      </c>
      <c r="D825" s="661" t="s">
        <v>3820</v>
      </c>
      <c r="E825" s="16" t="s">
        <v>3541</v>
      </c>
      <c r="F825" s="17"/>
      <c r="G825" s="134">
        <v>44302</v>
      </c>
      <c r="H825" s="135">
        <v>44320</v>
      </c>
      <c r="I825" s="141"/>
      <c r="J825" s="25"/>
      <c r="K825" s="145"/>
      <c r="L825" s="28"/>
      <c r="M825" s="395">
        <v>44320</v>
      </c>
      <c r="N825" s="158">
        <f t="shared" si="415"/>
        <v>13</v>
      </c>
      <c r="O825" s="27"/>
      <c r="P825" s="27"/>
      <c r="Q825" s="27"/>
      <c r="R825" s="27" t="s">
        <v>0</v>
      </c>
      <c r="S825" s="27"/>
      <c r="T825" s="28"/>
      <c r="U825" s="29"/>
      <c r="V825" s="32">
        <v>0.25</v>
      </c>
      <c r="W825" s="318"/>
      <c r="X825" s="319"/>
      <c r="Y825" s="160">
        <f t="shared" si="401"/>
        <v>0.25</v>
      </c>
      <c r="Z825" s="159">
        <f t="shared" si="416"/>
        <v>2.5</v>
      </c>
      <c r="AA825" s="327"/>
      <c r="AB825" s="400">
        <f t="shared" si="425"/>
        <v>-30</v>
      </c>
      <c r="AC825" s="371"/>
      <c r="AD825" s="226" t="str">
        <f t="shared" si="402"/>
        <v/>
      </c>
      <c r="AE825" s="368">
        <f t="shared" si="417"/>
        <v>-27.5</v>
      </c>
      <c r="AF825" s="339"/>
      <c r="AG825" s="338"/>
      <c r="AH825" s="336"/>
      <c r="AI825" s="161">
        <f t="shared" si="418"/>
        <v>0</v>
      </c>
      <c r="AJ825" s="162">
        <f t="shared" si="403"/>
        <v>2.5</v>
      </c>
      <c r="AK825" s="163">
        <f t="shared" si="419"/>
        <v>2.5</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f t="shared" si="404"/>
        <v>13</v>
      </c>
      <c r="AX825" s="165" t="str">
        <f t="shared" si="405"/>
        <v/>
      </c>
      <c r="AY825" s="193">
        <f t="shared" si="406"/>
        <v>13</v>
      </c>
      <c r="AZ825" s="183" t="str">
        <f t="shared" si="407"/>
        <v/>
      </c>
      <c r="BA825" s="173">
        <f t="shared" si="408"/>
        <v>0.25</v>
      </c>
      <c r="BB825" s="174" t="str">
        <f t="shared" si="409"/>
        <v/>
      </c>
      <c r="BC825" s="186">
        <f t="shared" si="432"/>
        <v>0.25</v>
      </c>
      <c r="BD825" s="174" t="str">
        <f t="shared" si="410"/>
        <v/>
      </c>
      <c r="BE825" s="201" t="str">
        <f t="shared" si="411"/>
        <v/>
      </c>
      <c r="BF825" s="174" t="str">
        <f t="shared" si="412"/>
        <v/>
      </c>
      <c r="BG825" s="186" t="str">
        <f t="shared" si="413"/>
        <v/>
      </c>
      <c r="BH825" s="175" t="str">
        <f t="shared" si="414"/>
        <v/>
      </c>
      <c r="BI825" s="632"/>
    </row>
    <row r="826" spans="1:61" ht="37.5" x14ac:dyDescent="0.3">
      <c r="A826" s="221"/>
      <c r="B826" s="222"/>
      <c r="C826" s="214">
        <v>815</v>
      </c>
      <c r="D826" s="640" t="s">
        <v>3821</v>
      </c>
      <c r="E826" s="16" t="s">
        <v>46</v>
      </c>
      <c r="F826" s="17"/>
      <c r="G826" s="134">
        <v>44302</v>
      </c>
      <c r="H826" s="135">
        <v>44320</v>
      </c>
      <c r="I826" s="141"/>
      <c r="J826" s="25"/>
      <c r="K826" s="145"/>
      <c r="L826" s="28"/>
      <c r="M826" s="395">
        <v>44320</v>
      </c>
      <c r="N826" s="158">
        <f t="shared" si="415"/>
        <v>13</v>
      </c>
      <c r="O826" s="27"/>
      <c r="P826" s="27"/>
      <c r="Q826" s="27"/>
      <c r="R826" s="27" t="s">
        <v>0</v>
      </c>
      <c r="S826" s="27"/>
      <c r="T826" s="28"/>
      <c r="U826" s="29"/>
      <c r="V826" s="32">
        <v>0.25</v>
      </c>
      <c r="W826" s="318"/>
      <c r="X826" s="319"/>
      <c r="Y826" s="160">
        <f t="shared" si="401"/>
        <v>0.25</v>
      </c>
      <c r="Z826" s="159">
        <f t="shared" si="416"/>
        <v>2.5</v>
      </c>
      <c r="AA826" s="327"/>
      <c r="AB826" s="400">
        <f t="shared" si="425"/>
        <v>-30</v>
      </c>
      <c r="AC826" s="371"/>
      <c r="AD826" s="226" t="str">
        <f t="shared" si="402"/>
        <v/>
      </c>
      <c r="AE826" s="368">
        <f t="shared" si="417"/>
        <v>-27.5</v>
      </c>
      <c r="AF826" s="339"/>
      <c r="AG826" s="338"/>
      <c r="AH826" s="336"/>
      <c r="AI826" s="161">
        <f t="shared" si="418"/>
        <v>0</v>
      </c>
      <c r="AJ826" s="162">
        <f t="shared" si="403"/>
        <v>2.5</v>
      </c>
      <c r="AK826" s="163">
        <f t="shared" si="419"/>
        <v>2.5</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f t="shared" si="404"/>
        <v>13</v>
      </c>
      <c r="AX826" s="165" t="str">
        <f t="shared" si="405"/>
        <v/>
      </c>
      <c r="AY826" s="193">
        <f t="shared" si="406"/>
        <v>13</v>
      </c>
      <c r="AZ826" s="183" t="str">
        <f t="shared" si="407"/>
        <v/>
      </c>
      <c r="BA826" s="173">
        <f t="shared" si="408"/>
        <v>0.25</v>
      </c>
      <c r="BB826" s="174" t="str">
        <f t="shared" si="409"/>
        <v/>
      </c>
      <c r="BC826" s="186">
        <f t="shared" si="432"/>
        <v>0.25</v>
      </c>
      <c r="BD826" s="174" t="str">
        <f t="shared" si="410"/>
        <v/>
      </c>
      <c r="BE826" s="201" t="str">
        <f t="shared" si="411"/>
        <v/>
      </c>
      <c r="BF826" s="174" t="str">
        <f t="shared" si="412"/>
        <v/>
      </c>
      <c r="BG826" s="186" t="str">
        <f t="shared" si="413"/>
        <v/>
      </c>
      <c r="BH826" s="175" t="str">
        <f t="shared" si="414"/>
        <v/>
      </c>
      <c r="BI826" s="632"/>
    </row>
    <row r="827" spans="1:61" ht="37.5" x14ac:dyDescent="0.3">
      <c r="A827" s="221"/>
      <c r="B827" s="222"/>
      <c r="C827" s="213">
        <v>816</v>
      </c>
      <c r="D827" s="643" t="s">
        <v>3821</v>
      </c>
      <c r="E827" s="18" t="s">
        <v>3505</v>
      </c>
      <c r="F827" s="17"/>
      <c r="G827" s="134">
        <v>44302</v>
      </c>
      <c r="H827" s="135">
        <v>44320</v>
      </c>
      <c r="I827" s="141"/>
      <c r="J827" s="25"/>
      <c r="K827" s="145"/>
      <c r="L827" s="28"/>
      <c r="M827" s="395">
        <v>44320</v>
      </c>
      <c r="N827" s="158">
        <f t="shared" si="415"/>
        <v>13</v>
      </c>
      <c r="O827" s="27"/>
      <c r="P827" s="27"/>
      <c r="Q827" s="27"/>
      <c r="R827" s="27" t="s">
        <v>0</v>
      </c>
      <c r="S827" s="27"/>
      <c r="T827" s="28"/>
      <c r="U827" s="29"/>
      <c r="V827" s="32">
        <v>0.25</v>
      </c>
      <c r="W827" s="318"/>
      <c r="X827" s="319"/>
      <c r="Y827" s="160">
        <f t="shared" si="401"/>
        <v>0.25</v>
      </c>
      <c r="Z827" s="159">
        <f t="shared" si="416"/>
        <v>2.5</v>
      </c>
      <c r="AA827" s="327"/>
      <c r="AB827" s="400">
        <f t="shared" si="425"/>
        <v>-30</v>
      </c>
      <c r="AC827" s="371"/>
      <c r="AD827" s="226" t="str">
        <f t="shared" si="402"/>
        <v/>
      </c>
      <c r="AE827" s="368">
        <f t="shared" si="417"/>
        <v>-27.5</v>
      </c>
      <c r="AF827" s="339"/>
      <c r="AG827" s="338"/>
      <c r="AH827" s="336"/>
      <c r="AI827" s="161">
        <f t="shared" si="418"/>
        <v>0</v>
      </c>
      <c r="AJ827" s="162">
        <f t="shared" si="403"/>
        <v>2.5</v>
      </c>
      <c r="AK827" s="163">
        <f t="shared" si="419"/>
        <v>2.5</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f t="shared" si="404"/>
        <v>13</v>
      </c>
      <c r="AX827" s="165" t="str">
        <f t="shared" si="405"/>
        <v/>
      </c>
      <c r="AY827" s="193">
        <f t="shared" si="406"/>
        <v>13</v>
      </c>
      <c r="AZ827" s="183" t="str">
        <f t="shared" si="407"/>
        <v/>
      </c>
      <c r="BA827" s="173">
        <f t="shared" si="408"/>
        <v>0.25</v>
      </c>
      <c r="BB827" s="174" t="str">
        <f t="shared" si="409"/>
        <v/>
      </c>
      <c r="BC827" s="186">
        <f t="shared" si="432"/>
        <v>0.25</v>
      </c>
      <c r="BD827" s="174" t="str">
        <f t="shared" si="410"/>
        <v/>
      </c>
      <c r="BE827" s="201" t="str">
        <f t="shared" si="411"/>
        <v/>
      </c>
      <c r="BF827" s="174" t="str">
        <f t="shared" si="412"/>
        <v/>
      </c>
      <c r="BG827" s="186" t="str">
        <f t="shared" si="413"/>
        <v/>
      </c>
      <c r="BH827" s="175" t="str">
        <f t="shared" si="414"/>
        <v/>
      </c>
      <c r="BI827" s="632"/>
    </row>
    <row r="828" spans="1:61" ht="37.5" x14ac:dyDescent="0.3">
      <c r="A828" s="221"/>
      <c r="B828" s="222"/>
      <c r="C828" s="214">
        <v>817</v>
      </c>
      <c r="D828" s="647" t="s">
        <v>3821</v>
      </c>
      <c r="E828" s="16" t="s">
        <v>3541</v>
      </c>
      <c r="F828" s="17"/>
      <c r="G828" s="134">
        <v>44302</v>
      </c>
      <c r="H828" s="135">
        <v>44320</v>
      </c>
      <c r="I828" s="141"/>
      <c r="J828" s="25"/>
      <c r="K828" s="145"/>
      <c r="L828" s="28"/>
      <c r="M828" s="395">
        <v>44320</v>
      </c>
      <c r="N828" s="158">
        <f t="shared" si="415"/>
        <v>13</v>
      </c>
      <c r="O828" s="27"/>
      <c r="P828" s="27"/>
      <c r="Q828" s="27"/>
      <c r="R828" s="27" t="s">
        <v>0</v>
      </c>
      <c r="S828" s="27"/>
      <c r="T828" s="28"/>
      <c r="U828" s="29"/>
      <c r="V828" s="32">
        <v>0.25</v>
      </c>
      <c r="W828" s="318"/>
      <c r="X828" s="319"/>
      <c r="Y828" s="160">
        <f t="shared" si="401"/>
        <v>0.25</v>
      </c>
      <c r="Z828" s="159">
        <f t="shared" si="416"/>
        <v>2.5</v>
      </c>
      <c r="AA828" s="327"/>
      <c r="AB828" s="400">
        <f t="shared" si="425"/>
        <v>-30</v>
      </c>
      <c r="AC828" s="371"/>
      <c r="AD828" s="226" t="str">
        <f t="shared" si="402"/>
        <v/>
      </c>
      <c r="AE828" s="368">
        <f t="shared" si="417"/>
        <v>-27.5</v>
      </c>
      <c r="AF828" s="339"/>
      <c r="AG828" s="338"/>
      <c r="AH828" s="336"/>
      <c r="AI828" s="161">
        <f t="shared" si="418"/>
        <v>0</v>
      </c>
      <c r="AJ828" s="162">
        <f t="shared" si="403"/>
        <v>2.5</v>
      </c>
      <c r="AK828" s="163">
        <f t="shared" si="419"/>
        <v>2.5</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f t="shared" si="404"/>
        <v>13</v>
      </c>
      <c r="AX828" s="165" t="str">
        <f t="shared" si="405"/>
        <v/>
      </c>
      <c r="AY828" s="193">
        <f t="shared" si="406"/>
        <v>13</v>
      </c>
      <c r="AZ828" s="183" t="str">
        <f t="shared" si="407"/>
        <v/>
      </c>
      <c r="BA828" s="173">
        <f t="shared" si="408"/>
        <v>0.25</v>
      </c>
      <c r="BB828" s="174" t="str">
        <f t="shared" si="409"/>
        <v/>
      </c>
      <c r="BC828" s="186">
        <f t="shared" si="432"/>
        <v>0.25</v>
      </c>
      <c r="BD828" s="174" t="str">
        <f t="shared" si="410"/>
        <v/>
      </c>
      <c r="BE828" s="201" t="str">
        <f t="shared" si="411"/>
        <v/>
      </c>
      <c r="BF828" s="174" t="str">
        <f t="shared" si="412"/>
        <v/>
      </c>
      <c r="BG828" s="186" t="str">
        <f t="shared" si="413"/>
        <v/>
      </c>
      <c r="BH828" s="175" t="str">
        <f t="shared" si="414"/>
        <v/>
      </c>
      <c r="BI828" s="632"/>
    </row>
    <row r="829" spans="1:61" ht="37.5" x14ac:dyDescent="0.3">
      <c r="A829" s="221"/>
      <c r="B829" s="222"/>
      <c r="C829" s="214">
        <v>818</v>
      </c>
      <c r="D829" s="640" t="s">
        <v>3822</v>
      </c>
      <c r="E829" s="16" t="s">
        <v>46</v>
      </c>
      <c r="F829" s="17"/>
      <c r="G829" s="134">
        <v>44302</v>
      </c>
      <c r="H829" s="135">
        <v>44320</v>
      </c>
      <c r="I829" s="141"/>
      <c r="J829" s="25"/>
      <c r="K829" s="145"/>
      <c r="L829" s="28"/>
      <c r="M829" s="395">
        <v>44320</v>
      </c>
      <c r="N829" s="158">
        <f t="shared" si="415"/>
        <v>13</v>
      </c>
      <c r="O829" s="27"/>
      <c r="P829" s="27"/>
      <c r="Q829" s="27"/>
      <c r="R829" s="27" t="s">
        <v>0</v>
      </c>
      <c r="S829" s="27"/>
      <c r="T829" s="28"/>
      <c r="U829" s="29"/>
      <c r="V829" s="32">
        <v>0.25</v>
      </c>
      <c r="W829" s="318"/>
      <c r="X829" s="319"/>
      <c r="Y829" s="160">
        <f t="shared" si="401"/>
        <v>0.25</v>
      </c>
      <c r="Z829" s="159">
        <f t="shared" si="416"/>
        <v>2.5</v>
      </c>
      <c r="AA829" s="327"/>
      <c r="AB829" s="400">
        <f t="shared" si="425"/>
        <v>-30</v>
      </c>
      <c r="AC829" s="371"/>
      <c r="AD829" s="226" t="str">
        <f t="shared" si="402"/>
        <v/>
      </c>
      <c r="AE829" s="368">
        <f t="shared" si="417"/>
        <v>-27.5</v>
      </c>
      <c r="AF829" s="339"/>
      <c r="AG829" s="338"/>
      <c r="AH829" s="336"/>
      <c r="AI829" s="161">
        <f t="shared" si="418"/>
        <v>0</v>
      </c>
      <c r="AJ829" s="162">
        <f t="shared" si="403"/>
        <v>2.5</v>
      </c>
      <c r="AK829" s="163">
        <f t="shared" si="419"/>
        <v>2.5</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f t="shared" si="404"/>
        <v>13</v>
      </c>
      <c r="AX829" s="165" t="str">
        <f t="shared" si="405"/>
        <v/>
      </c>
      <c r="AY829" s="193">
        <f t="shared" si="406"/>
        <v>13</v>
      </c>
      <c r="AZ829" s="183" t="str">
        <f t="shared" si="407"/>
        <v/>
      </c>
      <c r="BA829" s="173">
        <f t="shared" si="408"/>
        <v>0.25</v>
      </c>
      <c r="BB829" s="174" t="str">
        <f t="shared" si="409"/>
        <v/>
      </c>
      <c r="BC829" s="186">
        <f t="shared" si="432"/>
        <v>0.25</v>
      </c>
      <c r="BD829" s="174" t="str">
        <f t="shared" si="410"/>
        <v/>
      </c>
      <c r="BE829" s="201" t="str">
        <f t="shared" si="411"/>
        <v/>
      </c>
      <c r="BF829" s="174" t="str">
        <f t="shared" si="412"/>
        <v/>
      </c>
      <c r="BG829" s="186" t="str">
        <f t="shared" si="413"/>
        <v/>
      </c>
      <c r="BH829" s="175" t="str">
        <f t="shared" si="414"/>
        <v/>
      </c>
      <c r="BI829" s="632"/>
    </row>
    <row r="830" spans="1:61" ht="37.5" x14ac:dyDescent="0.3">
      <c r="A830" s="221"/>
      <c r="B830" s="222"/>
      <c r="C830" s="213">
        <v>819</v>
      </c>
      <c r="D830" s="643" t="s">
        <v>3822</v>
      </c>
      <c r="E830" s="16" t="s">
        <v>3505</v>
      </c>
      <c r="F830" s="17"/>
      <c r="G830" s="134">
        <v>44302</v>
      </c>
      <c r="H830" s="135">
        <v>44320</v>
      </c>
      <c r="I830" s="141"/>
      <c r="J830" s="25"/>
      <c r="K830" s="145"/>
      <c r="L830" s="28"/>
      <c r="M830" s="395">
        <v>44320</v>
      </c>
      <c r="N830" s="158">
        <f t="shared" si="415"/>
        <v>13</v>
      </c>
      <c r="O830" s="27"/>
      <c r="P830" s="27"/>
      <c r="Q830" s="27"/>
      <c r="R830" s="27" t="s">
        <v>0</v>
      </c>
      <c r="S830" s="27"/>
      <c r="T830" s="28"/>
      <c r="U830" s="29"/>
      <c r="V830" s="32">
        <v>0.25</v>
      </c>
      <c r="W830" s="318"/>
      <c r="X830" s="319"/>
      <c r="Y830" s="160">
        <f t="shared" si="401"/>
        <v>0.25</v>
      </c>
      <c r="Z830" s="159">
        <f t="shared" si="416"/>
        <v>2.5</v>
      </c>
      <c r="AA830" s="327"/>
      <c r="AB830" s="400">
        <f t="shared" si="425"/>
        <v>-30</v>
      </c>
      <c r="AC830" s="371"/>
      <c r="AD830" s="226" t="str">
        <f t="shared" si="402"/>
        <v/>
      </c>
      <c r="AE830" s="368">
        <f t="shared" si="417"/>
        <v>-27.5</v>
      </c>
      <c r="AF830" s="339"/>
      <c r="AG830" s="338"/>
      <c r="AH830" s="336"/>
      <c r="AI830" s="161">
        <f t="shared" si="418"/>
        <v>0</v>
      </c>
      <c r="AJ830" s="162">
        <f t="shared" si="403"/>
        <v>2.5</v>
      </c>
      <c r="AK830" s="163">
        <f t="shared" si="419"/>
        <v>2.5</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f t="shared" si="404"/>
        <v>13</v>
      </c>
      <c r="AX830" s="165" t="str">
        <f t="shared" si="405"/>
        <v/>
      </c>
      <c r="AY830" s="193">
        <f t="shared" si="406"/>
        <v>13</v>
      </c>
      <c r="AZ830" s="183" t="str">
        <f t="shared" si="407"/>
        <v/>
      </c>
      <c r="BA830" s="173">
        <f t="shared" si="408"/>
        <v>0.25</v>
      </c>
      <c r="BB830" s="174" t="str">
        <f t="shared" si="409"/>
        <v/>
      </c>
      <c r="BC830" s="186">
        <f t="shared" si="432"/>
        <v>0.25</v>
      </c>
      <c r="BD830" s="174" t="str">
        <f t="shared" si="410"/>
        <v/>
      </c>
      <c r="BE830" s="201" t="str">
        <f t="shared" si="411"/>
        <v/>
      </c>
      <c r="BF830" s="174" t="str">
        <f t="shared" si="412"/>
        <v/>
      </c>
      <c r="BG830" s="186" t="str">
        <f t="shared" si="413"/>
        <v/>
      </c>
      <c r="BH830" s="175" t="str">
        <f t="shared" si="414"/>
        <v/>
      </c>
      <c r="BI830" s="632"/>
    </row>
    <row r="831" spans="1:61" ht="37.5" x14ac:dyDescent="0.3">
      <c r="A831" s="221"/>
      <c r="B831" s="222"/>
      <c r="C831" s="214">
        <v>820</v>
      </c>
      <c r="D831" s="647" t="s">
        <v>3822</v>
      </c>
      <c r="E831" s="18" t="s">
        <v>3541</v>
      </c>
      <c r="F831" s="17"/>
      <c r="G831" s="134">
        <v>44302</v>
      </c>
      <c r="H831" s="135">
        <v>44320</v>
      </c>
      <c r="I831" s="141"/>
      <c r="J831" s="25"/>
      <c r="K831" s="145"/>
      <c r="L831" s="28"/>
      <c r="M831" s="395">
        <v>44320</v>
      </c>
      <c r="N831" s="158">
        <f t="shared" si="415"/>
        <v>13</v>
      </c>
      <c r="O831" s="27"/>
      <c r="P831" s="27"/>
      <c r="Q831" s="27"/>
      <c r="R831" s="27" t="s">
        <v>0</v>
      </c>
      <c r="S831" s="27"/>
      <c r="T831" s="28"/>
      <c r="U831" s="29"/>
      <c r="V831" s="32">
        <v>0.25</v>
      </c>
      <c r="W831" s="318"/>
      <c r="X831" s="319"/>
      <c r="Y831" s="160">
        <f t="shared" si="401"/>
        <v>0.25</v>
      </c>
      <c r="Z831" s="159">
        <f t="shared" si="416"/>
        <v>2.5</v>
      </c>
      <c r="AA831" s="327"/>
      <c r="AB831" s="400">
        <f t="shared" si="425"/>
        <v>-30</v>
      </c>
      <c r="AC831" s="371"/>
      <c r="AD831" s="226" t="str">
        <f t="shared" si="402"/>
        <v/>
      </c>
      <c r="AE831" s="368">
        <f t="shared" si="417"/>
        <v>-27.5</v>
      </c>
      <c r="AF831" s="339"/>
      <c r="AG831" s="338"/>
      <c r="AH831" s="336"/>
      <c r="AI831" s="161">
        <f t="shared" si="418"/>
        <v>0</v>
      </c>
      <c r="AJ831" s="162">
        <f t="shared" si="403"/>
        <v>2.5</v>
      </c>
      <c r="AK831" s="163">
        <f t="shared" si="419"/>
        <v>2.5</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f t="shared" si="404"/>
        <v>13</v>
      </c>
      <c r="AX831" s="165" t="str">
        <f t="shared" si="405"/>
        <v/>
      </c>
      <c r="AY831" s="193">
        <f t="shared" si="406"/>
        <v>13</v>
      </c>
      <c r="AZ831" s="183" t="str">
        <f t="shared" si="407"/>
        <v/>
      </c>
      <c r="BA831" s="173">
        <f t="shared" si="408"/>
        <v>0.25</v>
      </c>
      <c r="BB831" s="174" t="str">
        <f t="shared" si="409"/>
        <v/>
      </c>
      <c r="BC831" s="186">
        <f t="shared" si="432"/>
        <v>0.25</v>
      </c>
      <c r="BD831" s="174" t="str">
        <f t="shared" si="410"/>
        <v/>
      </c>
      <c r="BE831" s="201" t="str">
        <f t="shared" si="411"/>
        <v/>
      </c>
      <c r="BF831" s="174" t="str">
        <f t="shared" si="412"/>
        <v/>
      </c>
      <c r="BG831" s="186" t="str">
        <f t="shared" si="413"/>
        <v/>
      </c>
      <c r="BH831" s="175" t="str">
        <f t="shared" si="414"/>
        <v/>
      </c>
      <c r="BI831" s="632"/>
    </row>
    <row r="832" spans="1:61" ht="37.5" x14ac:dyDescent="0.3">
      <c r="A832" s="221"/>
      <c r="B832" s="222"/>
      <c r="C832" s="213">
        <v>821</v>
      </c>
      <c r="D832" s="640" t="s">
        <v>3823</v>
      </c>
      <c r="E832" s="16" t="s">
        <v>46</v>
      </c>
      <c r="F832" s="17"/>
      <c r="G832" s="134">
        <v>44302</v>
      </c>
      <c r="H832" s="135">
        <v>44315</v>
      </c>
      <c r="I832" s="141" t="s">
        <v>0</v>
      </c>
      <c r="J832" s="25"/>
      <c r="K832" s="145"/>
      <c r="L832" s="28"/>
      <c r="M832" s="395">
        <v>44315</v>
      </c>
      <c r="N832" s="158">
        <f t="shared" si="415"/>
        <v>10</v>
      </c>
      <c r="O832" s="27" t="s">
        <v>0</v>
      </c>
      <c r="P832" s="27"/>
      <c r="Q832" s="27"/>
      <c r="R832" s="27"/>
      <c r="S832" s="27"/>
      <c r="T832" s="28"/>
      <c r="U832" s="29"/>
      <c r="V832" s="32">
        <v>0.25</v>
      </c>
      <c r="W832" s="318">
        <v>0.25</v>
      </c>
      <c r="X832" s="319"/>
      <c r="Y832" s="160">
        <f t="shared" si="401"/>
        <v>0.5</v>
      </c>
      <c r="Z832" s="159">
        <f t="shared" si="416"/>
        <v>7.5</v>
      </c>
      <c r="AA832" s="327"/>
      <c r="AB832" s="400">
        <f t="shared" si="425"/>
        <v>-30</v>
      </c>
      <c r="AC832" s="371"/>
      <c r="AD832" s="226" t="str">
        <f t="shared" si="402"/>
        <v/>
      </c>
      <c r="AE832" s="368">
        <f t="shared" si="417"/>
        <v>-22.5</v>
      </c>
      <c r="AF832" s="339"/>
      <c r="AG832" s="338"/>
      <c r="AH832" s="336"/>
      <c r="AI832" s="161">
        <f t="shared" si="418"/>
        <v>0</v>
      </c>
      <c r="AJ832" s="162">
        <f t="shared" si="403"/>
        <v>7.5</v>
      </c>
      <c r="AK832" s="163">
        <f t="shared" si="419"/>
        <v>7.5</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f t="shared" si="404"/>
        <v>10</v>
      </c>
      <c r="AX832" s="165" t="str">
        <f t="shared" si="405"/>
        <v/>
      </c>
      <c r="AY832" s="193">
        <f t="shared" si="406"/>
        <v>10</v>
      </c>
      <c r="AZ832" s="183" t="str">
        <f t="shared" si="407"/>
        <v/>
      </c>
      <c r="BA832" s="173">
        <f t="shared" si="408"/>
        <v>0.25</v>
      </c>
      <c r="BB832" s="174" t="str">
        <f t="shared" si="409"/>
        <v/>
      </c>
      <c r="BC832" s="186">
        <f t="shared" si="432"/>
        <v>0.25</v>
      </c>
      <c r="BD832" s="174" t="str">
        <f t="shared" si="410"/>
        <v/>
      </c>
      <c r="BE832" s="201">
        <f t="shared" si="411"/>
        <v>0.25</v>
      </c>
      <c r="BF832" s="174" t="str">
        <f t="shared" si="412"/>
        <v/>
      </c>
      <c r="BG832" s="186">
        <f t="shared" si="413"/>
        <v>0.25</v>
      </c>
      <c r="BH832" s="175" t="str">
        <f t="shared" si="414"/>
        <v/>
      </c>
      <c r="BI832" s="632"/>
    </row>
    <row r="833" spans="1:61" ht="37.5" x14ac:dyDescent="0.3">
      <c r="A833" s="221"/>
      <c r="B833" s="222"/>
      <c r="C833" s="214">
        <v>822</v>
      </c>
      <c r="D833" s="643" t="s">
        <v>3823</v>
      </c>
      <c r="E833" s="16" t="s">
        <v>3505</v>
      </c>
      <c r="F833" s="17"/>
      <c r="G833" s="134">
        <v>44302</v>
      </c>
      <c r="H833" s="135">
        <v>44315</v>
      </c>
      <c r="I833" s="141" t="s">
        <v>0</v>
      </c>
      <c r="J833" s="25"/>
      <c r="K833" s="145"/>
      <c r="L833" s="28"/>
      <c r="M833" s="395">
        <v>44315</v>
      </c>
      <c r="N833" s="158">
        <f t="shared" si="415"/>
        <v>10</v>
      </c>
      <c r="O833" s="27"/>
      <c r="P833" s="27"/>
      <c r="Q833" s="27"/>
      <c r="R833" s="27" t="s">
        <v>0</v>
      </c>
      <c r="S833" s="27"/>
      <c r="T833" s="28"/>
      <c r="U833" s="29"/>
      <c r="V833" s="32">
        <v>0.25</v>
      </c>
      <c r="W833" s="318"/>
      <c r="X833" s="319"/>
      <c r="Y833" s="160">
        <f t="shared" si="401"/>
        <v>0.25</v>
      </c>
      <c r="Z833" s="159">
        <f t="shared" si="416"/>
        <v>2.5</v>
      </c>
      <c r="AA833" s="327"/>
      <c r="AB833" s="400">
        <f t="shared" si="425"/>
        <v>-30</v>
      </c>
      <c r="AC833" s="371"/>
      <c r="AD833" s="226" t="str">
        <f t="shared" si="402"/>
        <v/>
      </c>
      <c r="AE833" s="368">
        <f t="shared" si="417"/>
        <v>-27.5</v>
      </c>
      <c r="AF833" s="339"/>
      <c r="AG833" s="338"/>
      <c r="AH833" s="336"/>
      <c r="AI833" s="161">
        <f t="shared" si="418"/>
        <v>0</v>
      </c>
      <c r="AJ833" s="162">
        <f t="shared" si="403"/>
        <v>2.5</v>
      </c>
      <c r="AK833" s="163">
        <f t="shared" si="419"/>
        <v>2.5</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f t="shared" si="404"/>
        <v>10</v>
      </c>
      <c r="AX833" s="165" t="str">
        <f t="shared" si="405"/>
        <v/>
      </c>
      <c r="AY833" s="193">
        <f t="shared" si="406"/>
        <v>10</v>
      </c>
      <c r="AZ833" s="183" t="str">
        <f t="shared" si="407"/>
        <v/>
      </c>
      <c r="BA833" s="173">
        <f t="shared" si="408"/>
        <v>0.25</v>
      </c>
      <c r="BB833" s="174" t="str">
        <f t="shared" si="409"/>
        <v/>
      </c>
      <c r="BC833" s="186">
        <f t="shared" si="432"/>
        <v>0.25</v>
      </c>
      <c r="BD833" s="174" t="str">
        <f t="shared" si="410"/>
        <v/>
      </c>
      <c r="BE833" s="201" t="str">
        <f t="shared" si="411"/>
        <v/>
      </c>
      <c r="BF833" s="174" t="str">
        <f t="shared" si="412"/>
        <v/>
      </c>
      <c r="BG833" s="186" t="str">
        <f t="shared" si="413"/>
        <v/>
      </c>
      <c r="BH833" s="175" t="str">
        <f t="shared" si="414"/>
        <v/>
      </c>
      <c r="BI833" s="632"/>
    </row>
    <row r="834" spans="1:61" ht="37.5" x14ac:dyDescent="0.3">
      <c r="A834" s="221"/>
      <c r="B834" s="222"/>
      <c r="C834" s="214">
        <v>823</v>
      </c>
      <c r="D834" s="647" t="s">
        <v>3823</v>
      </c>
      <c r="E834" s="16" t="s">
        <v>3541</v>
      </c>
      <c r="F834" s="17"/>
      <c r="G834" s="134">
        <v>44302</v>
      </c>
      <c r="H834" s="135">
        <v>44315</v>
      </c>
      <c r="I834" s="141" t="s">
        <v>0</v>
      </c>
      <c r="J834" s="25"/>
      <c r="K834" s="145"/>
      <c r="L834" s="28"/>
      <c r="M834" s="395">
        <v>44315</v>
      </c>
      <c r="N834" s="158">
        <f t="shared" si="415"/>
        <v>10</v>
      </c>
      <c r="O834" s="27"/>
      <c r="P834" s="27"/>
      <c r="Q834" s="27"/>
      <c r="R834" s="27" t="s">
        <v>0</v>
      </c>
      <c r="S834" s="27"/>
      <c r="T834" s="28"/>
      <c r="U834" s="29"/>
      <c r="V834" s="32">
        <v>0.25</v>
      </c>
      <c r="W834" s="318"/>
      <c r="X834" s="319"/>
      <c r="Y834" s="160">
        <f t="shared" si="401"/>
        <v>0.25</v>
      </c>
      <c r="Z834" s="159">
        <f t="shared" si="416"/>
        <v>2.5</v>
      </c>
      <c r="AA834" s="327"/>
      <c r="AB834" s="400">
        <f t="shared" si="425"/>
        <v>-30</v>
      </c>
      <c r="AC834" s="371"/>
      <c r="AD834" s="226" t="str">
        <f t="shared" si="402"/>
        <v/>
      </c>
      <c r="AE834" s="368">
        <f t="shared" si="417"/>
        <v>-27.5</v>
      </c>
      <c r="AF834" s="339"/>
      <c r="AG834" s="338"/>
      <c r="AH834" s="336"/>
      <c r="AI834" s="161">
        <f t="shared" si="418"/>
        <v>0</v>
      </c>
      <c r="AJ834" s="162">
        <f t="shared" si="403"/>
        <v>2.5</v>
      </c>
      <c r="AK834" s="163">
        <f t="shared" si="419"/>
        <v>2.5</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f t="shared" si="404"/>
        <v>10</v>
      </c>
      <c r="AX834" s="165" t="str">
        <f t="shared" si="405"/>
        <v/>
      </c>
      <c r="AY834" s="193">
        <f t="shared" si="406"/>
        <v>10</v>
      </c>
      <c r="AZ834" s="183" t="str">
        <f t="shared" si="407"/>
        <v/>
      </c>
      <c r="BA834" s="173">
        <f t="shared" si="408"/>
        <v>0.25</v>
      </c>
      <c r="BB834" s="174" t="str">
        <f t="shared" si="409"/>
        <v/>
      </c>
      <c r="BC834" s="186">
        <f t="shared" si="432"/>
        <v>0.25</v>
      </c>
      <c r="BD834" s="174" t="str">
        <f t="shared" si="410"/>
        <v/>
      </c>
      <c r="BE834" s="201" t="str">
        <f t="shared" si="411"/>
        <v/>
      </c>
      <c r="BF834" s="174" t="str">
        <f t="shared" si="412"/>
        <v/>
      </c>
      <c r="BG834" s="186" t="str">
        <f t="shared" si="413"/>
        <v/>
      </c>
      <c r="BH834" s="175" t="str">
        <f t="shared" si="414"/>
        <v/>
      </c>
      <c r="BI834" s="632"/>
    </row>
    <row r="835" spans="1:61" ht="40.5" customHeight="1" x14ac:dyDescent="0.3">
      <c r="A835" s="221"/>
      <c r="B835" s="222"/>
      <c r="C835" s="213">
        <v>824</v>
      </c>
      <c r="D835" s="655" t="s">
        <v>3824</v>
      </c>
      <c r="E835" s="18" t="s">
        <v>46</v>
      </c>
      <c r="F835" s="17"/>
      <c r="G835" s="134">
        <v>44302</v>
      </c>
      <c r="H835" s="135">
        <v>44320</v>
      </c>
      <c r="I835" s="141"/>
      <c r="J835" s="25"/>
      <c r="K835" s="145"/>
      <c r="L835" s="28"/>
      <c r="M835" s="395">
        <v>44320</v>
      </c>
      <c r="N835" s="158">
        <f t="shared" si="415"/>
        <v>13</v>
      </c>
      <c r="O835" s="27"/>
      <c r="P835" s="27"/>
      <c r="Q835" s="27"/>
      <c r="R835" s="27" t="s">
        <v>0</v>
      </c>
      <c r="S835" s="27"/>
      <c r="T835" s="28"/>
      <c r="U835" s="29"/>
      <c r="V835" s="32">
        <v>0.25</v>
      </c>
      <c r="W835" s="318"/>
      <c r="X835" s="319"/>
      <c r="Y835" s="160">
        <f t="shared" si="401"/>
        <v>0.25</v>
      </c>
      <c r="Z835" s="159">
        <f t="shared" si="416"/>
        <v>2.5</v>
      </c>
      <c r="AA835" s="327"/>
      <c r="AB835" s="400">
        <f t="shared" si="425"/>
        <v>-30</v>
      </c>
      <c r="AC835" s="371"/>
      <c r="AD835" s="226" t="str">
        <f t="shared" si="402"/>
        <v/>
      </c>
      <c r="AE835" s="368">
        <f t="shared" si="417"/>
        <v>-27.5</v>
      </c>
      <c r="AF835" s="339"/>
      <c r="AG835" s="338"/>
      <c r="AH835" s="336"/>
      <c r="AI835" s="161">
        <f t="shared" si="418"/>
        <v>0</v>
      </c>
      <c r="AJ835" s="162">
        <f t="shared" si="403"/>
        <v>2.5</v>
      </c>
      <c r="AK835" s="163">
        <f t="shared" si="419"/>
        <v>2.5</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f t="shared" si="404"/>
        <v>13</v>
      </c>
      <c r="AX835" s="165" t="str">
        <f t="shared" si="405"/>
        <v/>
      </c>
      <c r="AY835" s="193">
        <f t="shared" si="406"/>
        <v>13</v>
      </c>
      <c r="AZ835" s="183" t="str">
        <f t="shared" si="407"/>
        <v/>
      </c>
      <c r="BA835" s="173">
        <f t="shared" si="408"/>
        <v>0.25</v>
      </c>
      <c r="BB835" s="174" t="str">
        <f t="shared" si="409"/>
        <v/>
      </c>
      <c r="BC835" s="186">
        <f t="shared" si="432"/>
        <v>0.25</v>
      </c>
      <c r="BD835" s="174" t="str">
        <f t="shared" si="410"/>
        <v/>
      </c>
      <c r="BE835" s="201" t="str">
        <f t="shared" si="411"/>
        <v/>
      </c>
      <c r="BF835" s="174" t="str">
        <f t="shared" si="412"/>
        <v/>
      </c>
      <c r="BG835" s="186" t="str">
        <f t="shared" si="413"/>
        <v/>
      </c>
      <c r="BH835" s="175" t="str">
        <f t="shared" si="414"/>
        <v/>
      </c>
      <c r="BI835" s="632"/>
    </row>
    <row r="836" spans="1:61" ht="37.5" customHeight="1" x14ac:dyDescent="0.3">
      <c r="A836" s="221"/>
      <c r="B836" s="222"/>
      <c r="C836" s="214">
        <v>825</v>
      </c>
      <c r="D836" s="660" t="s">
        <v>3824</v>
      </c>
      <c r="E836" s="16" t="s">
        <v>3505</v>
      </c>
      <c r="F836" s="17"/>
      <c r="G836" s="134">
        <v>44302</v>
      </c>
      <c r="H836" s="135">
        <v>44320</v>
      </c>
      <c r="I836" s="141"/>
      <c r="J836" s="25"/>
      <c r="K836" s="145"/>
      <c r="L836" s="28"/>
      <c r="M836" s="395">
        <v>44320</v>
      </c>
      <c r="N836" s="158">
        <f t="shared" si="415"/>
        <v>13</v>
      </c>
      <c r="O836" s="27"/>
      <c r="P836" s="27"/>
      <c r="Q836" s="27"/>
      <c r="R836" s="27" t="s">
        <v>0</v>
      </c>
      <c r="S836" s="27"/>
      <c r="T836" s="28"/>
      <c r="U836" s="29"/>
      <c r="V836" s="32">
        <v>0.25</v>
      </c>
      <c r="W836" s="318"/>
      <c r="X836" s="319"/>
      <c r="Y836" s="160">
        <f t="shared" si="401"/>
        <v>0.25</v>
      </c>
      <c r="Z836" s="159">
        <f t="shared" si="416"/>
        <v>2.5</v>
      </c>
      <c r="AA836" s="327"/>
      <c r="AB836" s="400">
        <f t="shared" si="425"/>
        <v>-30</v>
      </c>
      <c r="AC836" s="371"/>
      <c r="AD836" s="226" t="str">
        <f t="shared" si="402"/>
        <v/>
      </c>
      <c r="AE836" s="368">
        <f t="shared" si="417"/>
        <v>-27.5</v>
      </c>
      <c r="AF836" s="339"/>
      <c r="AG836" s="338"/>
      <c r="AH836" s="336"/>
      <c r="AI836" s="161">
        <f t="shared" si="418"/>
        <v>0</v>
      </c>
      <c r="AJ836" s="162">
        <f t="shared" si="403"/>
        <v>2.5</v>
      </c>
      <c r="AK836" s="163">
        <f t="shared" si="419"/>
        <v>2.5</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f t="shared" si="404"/>
        <v>13</v>
      </c>
      <c r="AX836" s="165" t="str">
        <f t="shared" si="405"/>
        <v/>
      </c>
      <c r="AY836" s="193">
        <f t="shared" si="406"/>
        <v>13</v>
      </c>
      <c r="AZ836" s="183" t="str">
        <f t="shared" si="407"/>
        <v/>
      </c>
      <c r="BA836" s="173">
        <f t="shared" si="408"/>
        <v>0.25</v>
      </c>
      <c r="BB836" s="174" t="str">
        <f t="shared" si="409"/>
        <v/>
      </c>
      <c r="BC836" s="186">
        <f t="shared" si="432"/>
        <v>0.25</v>
      </c>
      <c r="BD836" s="174" t="str">
        <f t="shared" si="410"/>
        <v/>
      </c>
      <c r="BE836" s="201" t="str">
        <f t="shared" si="411"/>
        <v/>
      </c>
      <c r="BF836" s="174" t="str">
        <f t="shared" si="412"/>
        <v/>
      </c>
      <c r="BG836" s="186" t="str">
        <f t="shared" si="413"/>
        <v/>
      </c>
      <c r="BH836" s="175" t="str">
        <f t="shared" si="414"/>
        <v/>
      </c>
      <c r="BI836" s="632"/>
    </row>
    <row r="837" spans="1:61" ht="37.5" customHeight="1" x14ac:dyDescent="0.3">
      <c r="A837" s="221"/>
      <c r="B837" s="222"/>
      <c r="C837" s="213">
        <v>826</v>
      </c>
      <c r="D837" s="661" t="s">
        <v>3824</v>
      </c>
      <c r="E837" s="16" t="s">
        <v>3541</v>
      </c>
      <c r="F837" s="17"/>
      <c r="G837" s="134">
        <v>44302</v>
      </c>
      <c r="H837" s="135">
        <v>44320</v>
      </c>
      <c r="I837" s="141"/>
      <c r="J837" s="25"/>
      <c r="K837" s="145"/>
      <c r="L837" s="28"/>
      <c r="M837" s="395">
        <v>44320</v>
      </c>
      <c r="N837" s="158">
        <f t="shared" si="415"/>
        <v>13</v>
      </c>
      <c r="O837" s="27"/>
      <c r="P837" s="27"/>
      <c r="Q837" s="27"/>
      <c r="R837" s="27" t="s">
        <v>0</v>
      </c>
      <c r="S837" s="27"/>
      <c r="T837" s="28"/>
      <c r="U837" s="29"/>
      <c r="V837" s="32">
        <v>0.25</v>
      </c>
      <c r="W837" s="318"/>
      <c r="X837" s="319"/>
      <c r="Y837" s="160">
        <f t="shared" si="401"/>
        <v>0.25</v>
      </c>
      <c r="Z837" s="159">
        <f t="shared" si="416"/>
        <v>2.5</v>
      </c>
      <c r="AA837" s="327"/>
      <c r="AB837" s="400">
        <f t="shared" si="425"/>
        <v>-30</v>
      </c>
      <c r="AC837" s="371"/>
      <c r="AD837" s="226" t="str">
        <f t="shared" si="402"/>
        <v/>
      </c>
      <c r="AE837" s="368">
        <f t="shared" si="417"/>
        <v>-27.5</v>
      </c>
      <c r="AF837" s="339"/>
      <c r="AG837" s="338"/>
      <c r="AH837" s="336"/>
      <c r="AI837" s="161">
        <f t="shared" si="418"/>
        <v>0</v>
      </c>
      <c r="AJ837" s="162">
        <f t="shared" si="403"/>
        <v>2.5</v>
      </c>
      <c r="AK837" s="163">
        <f t="shared" si="419"/>
        <v>2.5</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f t="shared" si="404"/>
        <v>13</v>
      </c>
      <c r="AX837" s="165" t="str">
        <f t="shared" si="405"/>
        <v/>
      </c>
      <c r="AY837" s="193">
        <f t="shared" si="406"/>
        <v>13</v>
      </c>
      <c r="AZ837" s="183" t="str">
        <f t="shared" si="407"/>
        <v/>
      </c>
      <c r="BA837" s="173">
        <f t="shared" si="408"/>
        <v>0.25</v>
      </c>
      <c r="BB837" s="174" t="str">
        <f t="shared" si="409"/>
        <v/>
      </c>
      <c r="BC837" s="186">
        <f t="shared" si="432"/>
        <v>0.25</v>
      </c>
      <c r="BD837" s="174" t="str">
        <f t="shared" si="410"/>
        <v/>
      </c>
      <c r="BE837" s="201" t="str">
        <f t="shared" si="411"/>
        <v/>
      </c>
      <c r="BF837" s="174" t="str">
        <f t="shared" si="412"/>
        <v/>
      </c>
      <c r="BG837" s="186" t="str">
        <f t="shared" si="413"/>
        <v/>
      </c>
      <c r="BH837" s="175" t="str">
        <f t="shared" si="414"/>
        <v/>
      </c>
      <c r="BI837" s="632"/>
    </row>
    <row r="838" spans="1:61" ht="56.25" x14ac:dyDescent="0.3">
      <c r="A838" s="221"/>
      <c r="B838" s="222"/>
      <c r="C838" s="214">
        <v>827</v>
      </c>
      <c r="D838" s="640" t="s">
        <v>3825</v>
      </c>
      <c r="E838" s="16" t="s">
        <v>46</v>
      </c>
      <c r="F838" s="17"/>
      <c r="G838" s="134">
        <v>44305</v>
      </c>
      <c r="H838" s="135">
        <v>44329</v>
      </c>
      <c r="I838" s="141"/>
      <c r="J838" s="25"/>
      <c r="K838" s="145"/>
      <c r="L838" s="28"/>
      <c r="M838" s="395">
        <v>44329</v>
      </c>
      <c r="N838" s="158">
        <f t="shared" si="415"/>
        <v>19</v>
      </c>
      <c r="O838" s="27"/>
      <c r="P838" s="27"/>
      <c r="Q838" s="27"/>
      <c r="R838" s="27" t="s">
        <v>0</v>
      </c>
      <c r="S838" s="27"/>
      <c r="T838" s="28"/>
      <c r="U838" s="29"/>
      <c r="V838" s="32">
        <v>0.25</v>
      </c>
      <c r="W838" s="318"/>
      <c r="X838" s="319"/>
      <c r="Y838" s="160">
        <f t="shared" si="401"/>
        <v>0.25</v>
      </c>
      <c r="Z838" s="159">
        <f t="shared" si="416"/>
        <v>2.5</v>
      </c>
      <c r="AA838" s="327"/>
      <c r="AB838" s="400">
        <f t="shared" si="425"/>
        <v>-30</v>
      </c>
      <c r="AC838" s="371"/>
      <c r="AD838" s="226" t="str">
        <f t="shared" si="402"/>
        <v/>
      </c>
      <c r="AE838" s="368">
        <f t="shared" si="417"/>
        <v>-27.5</v>
      </c>
      <c r="AF838" s="339"/>
      <c r="AG838" s="338"/>
      <c r="AH838" s="336"/>
      <c r="AI838" s="161">
        <f t="shared" si="418"/>
        <v>0</v>
      </c>
      <c r="AJ838" s="162">
        <f t="shared" si="403"/>
        <v>2.5</v>
      </c>
      <c r="AK838" s="163">
        <f t="shared" si="419"/>
        <v>2.5</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f t="shared" si="404"/>
        <v>19</v>
      </c>
      <c r="AX838" s="165" t="str">
        <f t="shared" si="405"/>
        <v/>
      </c>
      <c r="AY838" s="193">
        <f t="shared" si="406"/>
        <v>19</v>
      </c>
      <c r="AZ838" s="183" t="str">
        <f t="shared" si="407"/>
        <v/>
      </c>
      <c r="BA838" s="173">
        <f t="shared" si="408"/>
        <v>0.25</v>
      </c>
      <c r="BB838" s="174" t="str">
        <f t="shared" si="409"/>
        <v/>
      </c>
      <c r="BC838" s="186">
        <f t="shared" si="432"/>
        <v>0.25</v>
      </c>
      <c r="BD838" s="174" t="str">
        <f t="shared" si="410"/>
        <v/>
      </c>
      <c r="BE838" s="201" t="str">
        <f t="shared" si="411"/>
        <v/>
      </c>
      <c r="BF838" s="174" t="str">
        <f t="shared" si="412"/>
        <v/>
      </c>
      <c r="BG838" s="186" t="str">
        <f t="shared" si="413"/>
        <v/>
      </c>
      <c r="BH838" s="175" t="str">
        <f t="shared" si="414"/>
        <v/>
      </c>
      <c r="BI838" s="632"/>
    </row>
    <row r="839" spans="1:61" ht="37.5" x14ac:dyDescent="0.3">
      <c r="A839" s="221"/>
      <c r="B839" s="222"/>
      <c r="C839" s="214">
        <v>828</v>
      </c>
      <c r="D839" s="655" t="s">
        <v>3826</v>
      </c>
      <c r="E839" s="18" t="s">
        <v>46</v>
      </c>
      <c r="F839" s="17"/>
      <c r="G839" s="134">
        <v>44305</v>
      </c>
      <c r="H839" s="135">
        <v>44329</v>
      </c>
      <c r="I839" s="141"/>
      <c r="J839" s="25"/>
      <c r="K839" s="145"/>
      <c r="L839" s="28"/>
      <c r="M839" s="395">
        <v>44329</v>
      </c>
      <c r="N839" s="158">
        <f t="shared" si="415"/>
        <v>19</v>
      </c>
      <c r="O839" s="27"/>
      <c r="P839" s="27"/>
      <c r="Q839" s="27"/>
      <c r="R839" s="27" t="s">
        <v>0</v>
      </c>
      <c r="S839" s="27"/>
      <c r="T839" s="28"/>
      <c r="U839" s="29"/>
      <c r="V839" s="32">
        <v>0.25</v>
      </c>
      <c r="W839" s="318"/>
      <c r="X839" s="319"/>
      <c r="Y839" s="160">
        <f t="shared" si="401"/>
        <v>0.25</v>
      </c>
      <c r="Z839" s="159">
        <f t="shared" si="416"/>
        <v>2.5</v>
      </c>
      <c r="AA839" s="327"/>
      <c r="AB839" s="400">
        <f t="shared" si="425"/>
        <v>-30</v>
      </c>
      <c r="AC839" s="371"/>
      <c r="AD839" s="226" t="str">
        <f t="shared" si="402"/>
        <v/>
      </c>
      <c r="AE839" s="368">
        <f t="shared" si="417"/>
        <v>-27.5</v>
      </c>
      <c r="AF839" s="339"/>
      <c r="AG839" s="338"/>
      <c r="AH839" s="336"/>
      <c r="AI839" s="161">
        <f t="shared" si="418"/>
        <v>0</v>
      </c>
      <c r="AJ839" s="162">
        <f t="shared" si="403"/>
        <v>2.5</v>
      </c>
      <c r="AK839" s="163">
        <f t="shared" si="419"/>
        <v>2.5</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f t="shared" si="404"/>
        <v>19</v>
      </c>
      <c r="AX839" s="165" t="str">
        <f t="shared" si="405"/>
        <v/>
      </c>
      <c r="AY839" s="193">
        <f t="shared" si="406"/>
        <v>19</v>
      </c>
      <c r="AZ839" s="183" t="str">
        <f t="shared" si="407"/>
        <v/>
      </c>
      <c r="BA839" s="173">
        <f t="shared" si="408"/>
        <v>0.25</v>
      </c>
      <c r="BB839" s="174" t="str">
        <f t="shared" si="409"/>
        <v/>
      </c>
      <c r="BC839" s="186">
        <f t="shared" si="432"/>
        <v>0.25</v>
      </c>
      <c r="BD839" s="174" t="str">
        <f t="shared" si="410"/>
        <v/>
      </c>
      <c r="BE839" s="201" t="str">
        <f t="shared" si="411"/>
        <v/>
      </c>
      <c r="BF839" s="174" t="str">
        <f t="shared" si="412"/>
        <v/>
      </c>
      <c r="BG839" s="186" t="str">
        <f t="shared" si="413"/>
        <v/>
      </c>
      <c r="BH839" s="175" t="str">
        <f t="shared" si="414"/>
        <v/>
      </c>
      <c r="BI839" s="632"/>
    </row>
    <row r="840" spans="1:61" ht="56.25" x14ac:dyDescent="0.3">
      <c r="A840" s="221"/>
      <c r="B840" s="222"/>
      <c r="C840" s="213">
        <v>829</v>
      </c>
      <c r="D840" s="643" t="s">
        <v>3825</v>
      </c>
      <c r="E840" s="16" t="s">
        <v>3505</v>
      </c>
      <c r="F840" s="17"/>
      <c r="G840" s="134">
        <v>44305</v>
      </c>
      <c r="H840" s="135">
        <v>44320</v>
      </c>
      <c r="I840" s="141"/>
      <c r="J840" s="25"/>
      <c r="K840" s="145"/>
      <c r="L840" s="28"/>
      <c r="M840" s="395">
        <v>44320</v>
      </c>
      <c r="N840" s="158">
        <f t="shared" si="415"/>
        <v>12</v>
      </c>
      <c r="O840" s="27"/>
      <c r="P840" s="27"/>
      <c r="Q840" s="27"/>
      <c r="R840" s="27" t="s">
        <v>0</v>
      </c>
      <c r="S840" s="27"/>
      <c r="T840" s="28"/>
      <c r="U840" s="29"/>
      <c r="V840" s="32">
        <v>0.25</v>
      </c>
      <c r="W840" s="318"/>
      <c r="X840" s="319"/>
      <c r="Y840" s="160">
        <f t="shared" si="401"/>
        <v>0.25</v>
      </c>
      <c r="Z840" s="159">
        <f t="shared" si="416"/>
        <v>2.5</v>
      </c>
      <c r="AA840" s="327"/>
      <c r="AB840" s="400">
        <f t="shared" si="425"/>
        <v>-30</v>
      </c>
      <c r="AC840" s="371"/>
      <c r="AD840" s="226" t="str">
        <f t="shared" si="402"/>
        <v/>
      </c>
      <c r="AE840" s="368">
        <f t="shared" si="417"/>
        <v>-27.5</v>
      </c>
      <c r="AF840" s="339"/>
      <c r="AG840" s="338"/>
      <c r="AH840" s="336"/>
      <c r="AI840" s="161">
        <f t="shared" si="418"/>
        <v>0</v>
      </c>
      <c r="AJ840" s="162">
        <f t="shared" si="403"/>
        <v>2.5</v>
      </c>
      <c r="AK840" s="163">
        <f t="shared" si="419"/>
        <v>2.5</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f t="shared" si="404"/>
        <v>12</v>
      </c>
      <c r="AX840" s="165" t="str">
        <f t="shared" si="405"/>
        <v/>
      </c>
      <c r="AY840" s="193">
        <f t="shared" si="406"/>
        <v>12</v>
      </c>
      <c r="AZ840" s="183" t="str">
        <f t="shared" si="407"/>
        <v/>
      </c>
      <c r="BA840" s="173">
        <f t="shared" si="408"/>
        <v>0.25</v>
      </c>
      <c r="BB840" s="174" t="str">
        <f t="shared" si="409"/>
        <v/>
      </c>
      <c r="BC840" s="186">
        <f t="shared" si="432"/>
        <v>0.25</v>
      </c>
      <c r="BD840" s="174" t="str">
        <f t="shared" si="410"/>
        <v/>
      </c>
      <c r="BE840" s="201" t="str">
        <f t="shared" si="411"/>
        <v/>
      </c>
      <c r="BF840" s="174" t="str">
        <f t="shared" si="412"/>
        <v/>
      </c>
      <c r="BG840" s="186" t="str">
        <f t="shared" si="413"/>
        <v/>
      </c>
      <c r="BH840" s="175" t="str">
        <f t="shared" si="414"/>
        <v/>
      </c>
      <c r="BI840" s="632"/>
    </row>
    <row r="841" spans="1:61" ht="37.5" x14ac:dyDescent="0.3">
      <c r="A841" s="221"/>
      <c r="B841" s="222"/>
      <c r="C841" s="214">
        <v>830</v>
      </c>
      <c r="D841" s="660" t="s">
        <v>3826</v>
      </c>
      <c r="E841" s="16" t="s">
        <v>3505</v>
      </c>
      <c r="F841" s="17"/>
      <c r="G841" s="134">
        <v>44305</v>
      </c>
      <c r="H841" s="135">
        <v>44320</v>
      </c>
      <c r="I841" s="141"/>
      <c r="J841" s="25"/>
      <c r="K841" s="145"/>
      <c r="L841" s="28"/>
      <c r="M841" s="395">
        <v>44320</v>
      </c>
      <c r="N841" s="158">
        <f t="shared" si="415"/>
        <v>12</v>
      </c>
      <c r="O841" s="27"/>
      <c r="P841" s="27"/>
      <c r="Q841" s="27"/>
      <c r="R841" s="27" t="s">
        <v>0</v>
      </c>
      <c r="S841" s="27"/>
      <c r="T841" s="28"/>
      <c r="U841" s="29"/>
      <c r="V841" s="32">
        <v>0.25</v>
      </c>
      <c r="W841" s="318"/>
      <c r="X841" s="319"/>
      <c r="Y841" s="160">
        <f t="shared" si="401"/>
        <v>0.25</v>
      </c>
      <c r="Z841" s="159">
        <f t="shared" si="416"/>
        <v>2.5</v>
      </c>
      <c r="AA841" s="327"/>
      <c r="AB841" s="400">
        <f t="shared" si="425"/>
        <v>-30</v>
      </c>
      <c r="AC841" s="371"/>
      <c r="AD841" s="226" t="str">
        <f t="shared" si="402"/>
        <v/>
      </c>
      <c r="AE841" s="368">
        <f t="shared" si="417"/>
        <v>-27.5</v>
      </c>
      <c r="AF841" s="339"/>
      <c r="AG841" s="338"/>
      <c r="AH841" s="336"/>
      <c r="AI841" s="161">
        <f t="shared" si="418"/>
        <v>0</v>
      </c>
      <c r="AJ841" s="162">
        <f t="shared" si="403"/>
        <v>2.5</v>
      </c>
      <c r="AK841" s="163">
        <f t="shared" si="419"/>
        <v>2.5</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f t="shared" si="404"/>
        <v>12</v>
      </c>
      <c r="AX841" s="165" t="str">
        <f t="shared" si="405"/>
        <v/>
      </c>
      <c r="AY841" s="193">
        <f t="shared" si="406"/>
        <v>12</v>
      </c>
      <c r="AZ841" s="183" t="str">
        <f t="shared" si="407"/>
        <v/>
      </c>
      <c r="BA841" s="173">
        <f t="shared" si="408"/>
        <v>0.25</v>
      </c>
      <c r="BB841" s="174" t="str">
        <f t="shared" si="409"/>
        <v/>
      </c>
      <c r="BC841" s="186">
        <f t="shared" si="432"/>
        <v>0.25</v>
      </c>
      <c r="BD841" s="174" t="str">
        <f t="shared" si="410"/>
        <v/>
      </c>
      <c r="BE841" s="201" t="str">
        <f t="shared" si="411"/>
        <v/>
      </c>
      <c r="BF841" s="174" t="str">
        <f t="shared" si="412"/>
        <v/>
      </c>
      <c r="BG841" s="186" t="str">
        <f t="shared" si="413"/>
        <v/>
      </c>
      <c r="BH841" s="175" t="str">
        <f t="shared" si="414"/>
        <v/>
      </c>
      <c r="BI841" s="632"/>
    </row>
    <row r="842" spans="1:61" ht="56.25" x14ac:dyDescent="0.3">
      <c r="A842" s="221"/>
      <c r="B842" s="222"/>
      <c r="C842" s="213">
        <v>831</v>
      </c>
      <c r="D842" s="647" t="s">
        <v>3825</v>
      </c>
      <c r="E842" s="16" t="s">
        <v>3541</v>
      </c>
      <c r="F842" s="17"/>
      <c r="G842" s="134">
        <v>44305</v>
      </c>
      <c r="H842" s="135">
        <v>44329</v>
      </c>
      <c r="I842" s="141"/>
      <c r="J842" s="25"/>
      <c r="K842" s="145"/>
      <c r="L842" s="28"/>
      <c r="M842" s="395">
        <v>44329</v>
      </c>
      <c r="N842" s="158">
        <f t="shared" si="415"/>
        <v>19</v>
      </c>
      <c r="O842" s="27"/>
      <c r="P842" s="27"/>
      <c r="Q842" s="27"/>
      <c r="R842" s="27" t="s">
        <v>0</v>
      </c>
      <c r="S842" s="27"/>
      <c r="T842" s="28"/>
      <c r="U842" s="29"/>
      <c r="V842" s="32">
        <v>0.25</v>
      </c>
      <c r="W842" s="318"/>
      <c r="X842" s="319"/>
      <c r="Y842" s="160">
        <f t="shared" si="401"/>
        <v>0.25</v>
      </c>
      <c r="Z842" s="159">
        <f t="shared" si="416"/>
        <v>2.5</v>
      </c>
      <c r="AA842" s="327"/>
      <c r="AB842" s="400">
        <f t="shared" si="425"/>
        <v>-30</v>
      </c>
      <c r="AC842" s="371"/>
      <c r="AD842" s="226" t="str">
        <f t="shared" si="402"/>
        <v/>
      </c>
      <c r="AE842" s="368">
        <f t="shared" si="417"/>
        <v>-27.5</v>
      </c>
      <c r="AF842" s="339"/>
      <c r="AG842" s="338"/>
      <c r="AH842" s="336"/>
      <c r="AI842" s="161">
        <f t="shared" si="418"/>
        <v>0</v>
      </c>
      <c r="AJ842" s="162">
        <f t="shared" si="403"/>
        <v>2.5</v>
      </c>
      <c r="AK842" s="163">
        <f t="shared" si="419"/>
        <v>2.5</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f t="shared" si="404"/>
        <v>19</v>
      </c>
      <c r="AX842" s="165" t="str">
        <f t="shared" si="405"/>
        <v/>
      </c>
      <c r="AY842" s="193">
        <f t="shared" si="406"/>
        <v>19</v>
      </c>
      <c r="AZ842" s="183" t="str">
        <f t="shared" si="407"/>
        <v/>
      </c>
      <c r="BA842" s="173">
        <f t="shared" si="408"/>
        <v>0.25</v>
      </c>
      <c r="BB842" s="174" t="str">
        <f t="shared" si="409"/>
        <v/>
      </c>
      <c r="BC842" s="186">
        <f t="shared" si="432"/>
        <v>0.25</v>
      </c>
      <c r="BD842" s="174" t="str">
        <f t="shared" si="410"/>
        <v/>
      </c>
      <c r="BE842" s="201" t="str">
        <f t="shared" si="411"/>
        <v/>
      </c>
      <c r="BF842" s="174" t="str">
        <f t="shared" si="412"/>
        <v/>
      </c>
      <c r="BG842" s="186" t="str">
        <f t="shared" si="413"/>
        <v/>
      </c>
      <c r="BH842" s="175" t="str">
        <f t="shared" si="414"/>
        <v/>
      </c>
      <c r="BI842" s="632"/>
    </row>
    <row r="843" spans="1:61" ht="37.5" x14ac:dyDescent="0.3">
      <c r="A843" s="221"/>
      <c r="B843" s="222"/>
      <c r="C843" s="214">
        <v>832</v>
      </c>
      <c r="D843" s="661" t="s">
        <v>3826</v>
      </c>
      <c r="E843" s="18" t="s">
        <v>3541</v>
      </c>
      <c r="F843" s="17"/>
      <c r="G843" s="134">
        <v>44305</v>
      </c>
      <c r="H843" s="135">
        <v>44329</v>
      </c>
      <c r="I843" s="141"/>
      <c r="J843" s="25"/>
      <c r="K843" s="145"/>
      <c r="L843" s="28"/>
      <c r="M843" s="395">
        <v>44329</v>
      </c>
      <c r="N843" s="158">
        <f t="shared" si="415"/>
        <v>19</v>
      </c>
      <c r="O843" s="27"/>
      <c r="P843" s="27"/>
      <c r="Q843" s="27"/>
      <c r="R843" s="27" t="s">
        <v>0</v>
      </c>
      <c r="S843" s="27"/>
      <c r="T843" s="28"/>
      <c r="U843" s="29"/>
      <c r="V843" s="32">
        <v>0.25</v>
      </c>
      <c r="W843" s="318"/>
      <c r="X843" s="319"/>
      <c r="Y843" s="160">
        <f t="shared" si="401"/>
        <v>0.25</v>
      </c>
      <c r="Z843" s="159">
        <f t="shared" si="416"/>
        <v>2.5</v>
      </c>
      <c r="AA843" s="327"/>
      <c r="AB843" s="400">
        <f t="shared" si="425"/>
        <v>-30</v>
      </c>
      <c r="AC843" s="371"/>
      <c r="AD843" s="226" t="str">
        <f t="shared" si="402"/>
        <v/>
      </c>
      <c r="AE843" s="368">
        <f t="shared" si="417"/>
        <v>-27.5</v>
      </c>
      <c r="AF843" s="339"/>
      <c r="AG843" s="338"/>
      <c r="AH843" s="336"/>
      <c r="AI843" s="161">
        <f t="shared" si="418"/>
        <v>0</v>
      </c>
      <c r="AJ843" s="162">
        <f t="shared" si="403"/>
        <v>2.5</v>
      </c>
      <c r="AK843" s="163">
        <f t="shared" si="419"/>
        <v>2.5</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f t="shared" si="404"/>
        <v>19</v>
      </c>
      <c r="AX843" s="165" t="str">
        <f t="shared" si="405"/>
        <v/>
      </c>
      <c r="AY843" s="193">
        <f t="shared" si="406"/>
        <v>19</v>
      </c>
      <c r="AZ843" s="183" t="str">
        <f t="shared" si="407"/>
        <v/>
      </c>
      <c r="BA843" s="173">
        <f t="shared" si="408"/>
        <v>0.25</v>
      </c>
      <c r="BB843" s="174" t="str">
        <f t="shared" si="409"/>
        <v/>
      </c>
      <c r="BC843" s="186">
        <f t="shared" si="432"/>
        <v>0.25</v>
      </c>
      <c r="BD843" s="174" t="str">
        <f t="shared" si="410"/>
        <v/>
      </c>
      <c r="BE843" s="201" t="str">
        <f t="shared" si="411"/>
        <v/>
      </c>
      <c r="BF843" s="174" t="str">
        <f t="shared" si="412"/>
        <v/>
      </c>
      <c r="BG843" s="186" t="str">
        <f t="shared" si="413"/>
        <v/>
      </c>
      <c r="BH843" s="175" t="str">
        <f t="shared" si="414"/>
        <v/>
      </c>
      <c r="BI843" s="632"/>
    </row>
    <row r="844" spans="1:61" ht="37.5" x14ac:dyDescent="0.3">
      <c r="A844" s="221"/>
      <c r="B844" s="222"/>
      <c r="C844" s="214">
        <v>833</v>
      </c>
      <c r="D844" s="640" t="s">
        <v>3827</v>
      </c>
      <c r="E844" s="16" t="s">
        <v>46</v>
      </c>
      <c r="F844" s="17"/>
      <c r="G844" s="134">
        <v>44306</v>
      </c>
      <c r="H844" s="135"/>
      <c r="I844" s="141"/>
      <c r="J844" s="25"/>
      <c r="K844" s="145"/>
      <c r="L844" s="28"/>
      <c r="M844" s="395">
        <v>44334</v>
      </c>
      <c r="N844" s="158">
        <f t="shared" si="415"/>
        <v>21</v>
      </c>
      <c r="O844" s="27" t="s">
        <v>0</v>
      </c>
      <c r="P844" s="27"/>
      <c r="Q844" s="27"/>
      <c r="R844" s="27"/>
      <c r="S844" s="27"/>
      <c r="T844" s="28"/>
      <c r="U844" s="29"/>
      <c r="V844" s="32">
        <v>0.25</v>
      </c>
      <c r="W844" s="318">
        <v>0.25</v>
      </c>
      <c r="X844" s="319"/>
      <c r="Y844" s="160">
        <f t="shared" ref="Y844:Y907" si="433">V844+W844+X844</f>
        <v>0.5</v>
      </c>
      <c r="Z844" s="159">
        <f t="shared" si="416"/>
        <v>7.5</v>
      </c>
      <c r="AA844" s="327"/>
      <c r="AB844" s="400">
        <f t="shared" si="425"/>
        <v>-30</v>
      </c>
      <c r="AC844" s="371"/>
      <c r="AD844" s="226" t="str">
        <f t="shared" ref="AD844:AD907" si="434">IF(F844="x",(0-((V844*10)+(W844*20))),"")</f>
        <v/>
      </c>
      <c r="AE844" s="368">
        <f t="shared" si="417"/>
        <v>-22.5</v>
      </c>
      <c r="AF844" s="339"/>
      <c r="AG844" s="338"/>
      <c r="AH844" s="336"/>
      <c r="AI844" s="161">
        <f t="shared" si="418"/>
        <v>0</v>
      </c>
      <c r="AJ844" s="162">
        <f t="shared" ref="AJ844:AJ907" si="435">(X844*20)+Z844+AA844+AF844</f>
        <v>7.5</v>
      </c>
      <c r="AK844" s="163">
        <f t="shared" si="419"/>
        <v>7.5</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f t="shared" ref="AW844:AW907" si="436">IF(N844&gt;0,N844,"")</f>
        <v>21</v>
      </c>
      <c r="AX844" s="165" t="str">
        <f t="shared" ref="AX844:AX907" si="437">IF(AND(K844="x",AW844&gt;0),AW844,"")</f>
        <v/>
      </c>
      <c r="AY844" s="193">
        <f t="shared" ref="AY844:AY907" si="438">IF(OR(K844="x",F844="x",AW844&lt;=0),"",AW844)</f>
        <v>21</v>
      </c>
      <c r="AZ844" s="183" t="str">
        <f t="shared" ref="AZ844:AZ907" si="439">IF(AND(F844="x",AW844&gt;0),AW844,"")</f>
        <v/>
      </c>
      <c r="BA844" s="173">
        <f t="shared" ref="BA844:BA907" si="440">IF(V844&gt;0,V844,"")</f>
        <v>0.25</v>
      </c>
      <c r="BB844" s="174" t="str">
        <f t="shared" ref="BB844:BB907" si="441">IF(AND(K844="x",BA844&gt;0),BA844,"")</f>
        <v/>
      </c>
      <c r="BC844" s="186">
        <f t="shared" si="432"/>
        <v>0.25</v>
      </c>
      <c r="BD844" s="174" t="str">
        <f t="shared" ref="BD844:BD907" si="442">IF(AND(F844="x",BA844&gt;0),BA844,"")</f>
        <v/>
      </c>
      <c r="BE844" s="201">
        <f t="shared" ref="BE844:BE907" si="443">IF(W844&gt;0,W844,"")</f>
        <v>0.25</v>
      </c>
      <c r="BF844" s="174" t="str">
        <f t="shared" ref="BF844:BF907" si="444">IF(AND(K844="x",BE844&gt;0),BE844,"")</f>
        <v/>
      </c>
      <c r="BG844" s="186">
        <f t="shared" ref="BG844:BG907" si="445">IF(OR(K844="x",F844="x",BE844&lt;=0),"",BE844)</f>
        <v>0.25</v>
      </c>
      <c r="BH844" s="175" t="str">
        <f t="shared" ref="BH844:BH907" si="446">IF(AND(F844="x",BE844&gt;0),BE844,"")</f>
        <v/>
      </c>
      <c r="BI844" s="632"/>
    </row>
    <row r="845" spans="1:61" ht="18.75" x14ac:dyDescent="0.3">
      <c r="A845" s="221"/>
      <c r="B845" s="222"/>
      <c r="C845" s="213">
        <v>834</v>
      </c>
      <c r="D845" s="649" t="s">
        <v>3828</v>
      </c>
      <c r="E845" s="16" t="s">
        <v>46</v>
      </c>
      <c r="F845" s="17"/>
      <c r="G845" s="134">
        <v>44306</v>
      </c>
      <c r="H845" s="135"/>
      <c r="I845" s="141"/>
      <c r="J845" s="25"/>
      <c r="K845" s="145"/>
      <c r="L845" s="28"/>
      <c r="M845" s="395">
        <v>44334</v>
      </c>
      <c r="N845" s="158">
        <f t="shared" ref="N845:N908" si="447">IF((NETWORKDAYS(G845,M845)&gt;0),(NETWORKDAYS(G845,M845)),"")</f>
        <v>21</v>
      </c>
      <c r="O845" s="27" t="s">
        <v>0</v>
      </c>
      <c r="P845" s="27"/>
      <c r="Q845" s="27"/>
      <c r="R845" s="27"/>
      <c r="S845" s="27"/>
      <c r="T845" s="28"/>
      <c r="U845" s="29"/>
      <c r="V845" s="32">
        <v>0.25</v>
      </c>
      <c r="W845" s="318">
        <v>0.25</v>
      </c>
      <c r="X845" s="319"/>
      <c r="Y845" s="160">
        <f t="shared" si="433"/>
        <v>0.5</v>
      </c>
      <c r="Z845" s="159">
        <f t="shared" ref="Z845:Z908" si="448">IF((F845="x"),0,((V845*10)+(W845*20)))</f>
        <v>7.5</v>
      </c>
      <c r="AA845" s="327"/>
      <c r="AB845" s="400">
        <f t="shared" si="425"/>
        <v>-30</v>
      </c>
      <c r="AC845" s="371"/>
      <c r="AD845" s="226" t="str">
        <f t="shared" si="434"/>
        <v/>
      </c>
      <c r="AE845" s="368">
        <f t="shared" ref="AE845:AE908" si="449">IF(AND(Z845&gt;0,F845="x"),0,IF(AND(Z845&gt;0,AC845="x"),Z845-60,IF(AND(Z845&gt;0,AB845=-30),Z845+AB845,0)))</f>
        <v>-22.5</v>
      </c>
      <c r="AF845" s="339"/>
      <c r="AG845" s="338"/>
      <c r="AH845" s="336"/>
      <c r="AI845" s="161">
        <f t="shared" ref="AI845:AI908" si="450">IF(AE845&lt;=0,AG845,AE845+AG845)</f>
        <v>0</v>
      </c>
      <c r="AJ845" s="162">
        <f t="shared" si="435"/>
        <v>7.5</v>
      </c>
      <c r="AK845" s="163">
        <f t="shared" ref="AK845:AK908" si="451">AJ845-AH845</f>
        <v>7.5</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f t="shared" si="436"/>
        <v>21</v>
      </c>
      <c r="AX845" s="165" t="str">
        <f t="shared" si="437"/>
        <v/>
      </c>
      <c r="AY845" s="193">
        <f t="shared" si="438"/>
        <v>21</v>
      </c>
      <c r="AZ845" s="183" t="str">
        <f t="shared" si="439"/>
        <v/>
      </c>
      <c r="BA845" s="173">
        <f t="shared" si="440"/>
        <v>0.25</v>
      </c>
      <c r="BB845" s="174" t="str">
        <f t="shared" si="441"/>
        <v/>
      </c>
      <c r="BC845" s="186">
        <f t="shared" si="432"/>
        <v>0.25</v>
      </c>
      <c r="BD845" s="174" t="str">
        <f t="shared" si="442"/>
        <v/>
      </c>
      <c r="BE845" s="201">
        <f t="shared" si="443"/>
        <v>0.25</v>
      </c>
      <c r="BF845" s="174" t="str">
        <f t="shared" si="444"/>
        <v/>
      </c>
      <c r="BG845" s="186">
        <f t="shared" si="445"/>
        <v>0.25</v>
      </c>
      <c r="BH845" s="175" t="str">
        <f t="shared" si="446"/>
        <v/>
      </c>
      <c r="BI845" s="632"/>
    </row>
    <row r="846" spans="1:61" ht="18.75" x14ac:dyDescent="0.3">
      <c r="A846" s="221"/>
      <c r="B846" s="222"/>
      <c r="C846" s="214">
        <v>835</v>
      </c>
      <c r="D846" s="649" t="s">
        <v>3829</v>
      </c>
      <c r="E846" s="16" t="s">
        <v>46</v>
      </c>
      <c r="F846" s="17"/>
      <c r="G846" s="134">
        <v>44306</v>
      </c>
      <c r="H846" s="135"/>
      <c r="I846" s="141"/>
      <c r="J846" s="25"/>
      <c r="K846" s="145"/>
      <c r="L846" s="28"/>
      <c r="M846" s="395">
        <v>44334</v>
      </c>
      <c r="N846" s="158">
        <f t="shared" si="447"/>
        <v>21</v>
      </c>
      <c r="O846" s="27" t="s">
        <v>0</v>
      </c>
      <c r="P846" s="27"/>
      <c r="Q846" s="27"/>
      <c r="R846" s="27"/>
      <c r="S846" s="27"/>
      <c r="T846" s="28"/>
      <c r="U846" s="29"/>
      <c r="V846" s="32">
        <v>0.25</v>
      </c>
      <c r="W846" s="318">
        <v>0.25</v>
      </c>
      <c r="X846" s="319"/>
      <c r="Y846" s="160">
        <f t="shared" si="433"/>
        <v>0.5</v>
      </c>
      <c r="Z846" s="159">
        <f t="shared" si="448"/>
        <v>7.5</v>
      </c>
      <c r="AA846" s="327"/>
      <c r="AB846" s="400">
        <f t="shared" ref="AB846:AB909" si="457">IF(AND(Z846&gt;=0,F846="x"),0,IF(AND(Z846&gt;0,AC846="x"),0,IF(Z846&gt;0,0-30,0)))</f>
        <v>-30</v>
      </c>
      <c r="AC846" s="371"/>
      <c r="AD846" s="226" t="str">
        <f t="shared" si="434"/>
        <v/>
      </c>
      <c r="AE846" s="368">
        <f t="shared" si="449"/>
        <v>-22.5</v>
      </c>
      <c r="AF846" s="339"/>
      <c r="AG846" s="338"/>
      <c r="AH846" s="336"/>
      <c r="AI846" s="161">
        <f t="shared" si="450"/>
        <v>0</v>
      </c>
      <c r="AJ846" s="162">
        <f t="shared" si="435"/>
        <v>7.5</v>
      </c>
      <c r="AK846" s="163">
        <f t="shared" si="451"/>
        <v>7.5</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f t="shared" si="436"/>
        <v>21</v>
      </c>
      <c r="AX846" s="165" t="str">
        <f t="shared" si="437"/>
        <v/>
      </c>
      <c r="AY846" s="193">
        <f t="shared" si="438"/>
        <v>21</v>
      </c>
      <c r="AZ846" s="183" t="str">
        <f t="shared" si="439"/>
        <v/>
      </c>
      <c r="BA846" s="173">
        <f t="shared" si="440"/>
        <v>0.25</v>
      </c>
      <c r="BB846" s="174" t="str">
        <f t="shared" si="441"/>
        <v/>
      </c>
      <c r="BC846" s="186">
        <f t="shared" si="432"/>
        <v>0.25</v>
      </c>
      <c r="BD846" s="174" t="str">
        <f t="shared" si="442"/>
        <v/>
      </c>
      <c r="BE846" s="201">
        <f t="shared" si="443"/>
        <v>0.25</v>
      </c>
      <c r="BF846" s="174" t="str">
        <f t="shared" si="444"/>
        <v/>
      </c>
      <c r="BG846" s="186">
        <f t="shared" si="445"/>
        <v>0.25</v>
      </c>
      <c r="BH846" s="175" t="str">
        <f t="shared" si="446"/>
        <v/>
      </c>
      <c r="BI846" s="632"/>
    </row>
    <row r="847" spans="1:61" ht="18.75" x14ac:dyDescent="0.3">
      <c r="A847" s="221"/>
      <c r="B847" s="222"/>
      <c r="C847" s="213">
        <v>836</v>
      </c>
      <c r="D847" s="650" t="s">
        <v>3830</v>
      </c>
      <c r="E847" s="18" t="s">
        <v>46</v>
      </c>
      <c r="F847" s="17"/>
      <c r="G847" s="134">
        <v>44306</v>
      </c>
      <c r="H847" s="135"/>
      <c r="I847" s="141"/>
      <c r="J847" s="25"/>
      <c r="K847" s="145"/>
      <c r="L847" s="28"/>
      <c r="M847" s="395">
        <v>44334</v>
      </c>
      <c r="N847" s="158">
        <f t="shared" si="447"/>
        <v>21</v>
      </c>
      <c r="O847" s="27" t="s">
        <v>0</v>
      </c>
      <c r="P847" s="27"/>
      <c r="Q847" s="27"/>
      <c r="R847" s="27"/>
      <c r="S847" s="27"/>
      <c r="T847" s="28"/>
      <c r="U847" s="29"/>
      <c r="V847" s="32">
        <v>0.25</v>
      </c>
      <c r="W847" s="318">
        <v>0.25</v>
      </c>
      <c r="X847" s="319"/>
      <c r="Y847" s="160">
        <f t="shared" si="433"/>
        <v>0.5</v>
      </c>
      <c r="Z847" s="159">
        <f t="shared" si="448"/>
        <v>7.5</v>
      </c>
      <c r="AA847" s="327"/>
      <c r="AB847" s="400">
        <f t="shared" si="457"/>
        <v>-30</v>
      </c>
      <c r="AC847" s="371"/>
      <c r="AD847" s="226" t="str">
        <f t="shared" si="434"/>
        <v/>
      </c>
      <c r="AE847" s="368">
        <f t="shared" si="449"/>
        <v>-22.5</v>
      </c>
      <c r="AF847" s="339"/>
      <c r="AG847" s="338"/>
      <c r="AH847" s="336"/>
      <c r="AI847" s="161">
        <f t="shared" si="450"/>
        <v>0</v>
      </c>
      <c r="AJ847" s="162">
        <f t="shared" si="435"/>
        <v>7.5</v>
      </c>
      <c r="AK847" s="163">
        <f t="shared" si="451"/>
        <v>7.5</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f t="shared" si="436"/>
        <v>21</v>
      </c>
      <c r="AX847" s="165" t="str">
        <f t="shared" si="437"/>
        <v/>
      </c>
      <c r="AY847" s="193">
        <f t="shared" si="438"/>
        <v>21</v>
      </c>
      <c r="AZ847" s="183" t="str">
        <f t="shared" si="439"/>
        <v/>
      </c>
      <c r="BA847" s="173">
        <f t="shared" si="440"/>
        <v>0.25</v>
      </c>
      <c r="BB847" s="174" t="str">
        <f t="shared" si="441"/>
        <v/>
      </c>
      <c r="BC847" s="186">
        <f t="shared" si="432"/>
        <v>0.25</v>
      </c>
      <c r="BD847" s="174" t="str">
        <f t="shared" si="442"/>
        <v/>
      </c>
      <c r="BE847" s="201">
        <f t="shared" si="443"/>
        <v>0.25</v>
      </c>
      <c r="BF847" s="174" t="str">
        <f t="shared" si="444"/>
        <v/>
      </c>
      <c r="BG847" s="186">
        <f t="shared" si="445"/>
        <v>0.25</v>
      </c>
      <c r="BH847" s="175" t="str">
        <f t="shared" si="446"/>
        <v/>
      </c>
      <c r="BI847" s="632"/>
    </row>
    <row r="848" spans="1:61" ht="18.75" x14ac:dyDescent="0.3">
      <c r="A848" s="221"/>
      <c r="B848" s="222"/>
      <c r="C848" s="214">
        <v>837</v>
      </c>
      <c r="D848" s="649" t="s">
        <v>3831</v>
      </c>
      <c r="E848" s="16" t="s">
        <v>46</v>
      </c>
      <c r="F848" s="17"/>
      <c r="G848" s="134">
        <v>44306</v>
      </c>
      <c r="H848" s="137"/>
      <c r="I848" s="143"/>
      <c r="J848" s="80"/>
      <c r="K848" s="147"/>
      <c r="L848" s="30"/>
      <c r="M848" s="395">
        <v>44334</v>
      </c>
      <c r="N848" s="158">
        <f t="shared" si="447"/>
        <v>21</v>
      </c>
      <c r="O848" s="27" t="s">
        <v>0</v>
      </c>
      <c r="P848" s="27"/>
      <c r="Q848" s="27"/>
      <c r="R848" s="27"/>
      <c r="S848" s="27"/>
      <c r="T848" s="28"/>
      <c r="U848" s="29"/>
      <c r="V848" s="32">
        <v>0.25</v>
      </c>
      <c r="W848" s="318">
        <v>0.25</v>
      </c>
      <c r="X848" s="319"/>
      <c r="Y848" s="160">
        <f t="shared" si="433"/>
        <v>0.5</v>
      </c>
      <c r="Z848" s="159">
        <f t="shared" si="448"/>
        <v>7.5</v>
      </c>
      <c r="AA848" s="327"/>
      <c r="AB848" s="400">
        <f t="shared" si="457"/>
        <v>-30</v>
      </c>
      <c r="AC848" s="371"/>
      <c r="AD848" s="226" t="str">
        <f t="shared" si="434"/>
        <v/>
      </c>
      <c r="AE848" s="368">
        <f t="shared" si="449"/>
        <v>-22.5</v>
      </c>
      <c r="AF848" s="339"/>
      <c r="AG848" s="338"/>
      <c r="AH848" s="336"/>
      <c r="AI848" s="161">
        <f t="shared" si="450"/>
        <v>0</v>
      </c>
      <c r="AJ848" s="162">
        <f t="shared" si="435"/>
        <v>7.5</v>
      </c>
      <c r="AK848" s="163">
        <f t="shared" si="451"/>
        <v>7.5</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f t="shared" si="436"/>
        <v>21</v>
      </c>
      <c r="AX848" s="165" t="str">
        <f t="shared" si="437"/>
        <v/>
      </c>
      <c r="AY848" s="193">
        <f t="shared" si="438"/>
        <v>21</v>
      </c>
      <c r="AZ848" s="183" t="str">
        <f t="shared" si="439"/>
        <v/>
      </c>
      <c r="BA848" s="173">
        <f t="shared" si="440"/>
        <v>0.25</v>
      </c>
      <c r="BB848" s="174" t="str">
        <f t="shared" si="441"/>
        <v/>
      </c>
      <c r="BC848" s="186">
        <f t="shared" si="432"/>
        <v>0.25</v>
      </c>
      <c r="BD848" s="174" t="str">
        <f t="shared" si="442"/>
        <v/>
      </c>
      <c r="BE848" s="201">
        <f t="shared" si="443"/>
        <v>0.25</v>
      </c>
      <c r="BF848" s="174" t="str">
        <f t="shared" si="444"/>
        <v/>
      </c>
      <c r="BG848" s="186">
        <f t="shared" si="445"/>
        <v>0.25</v>
      </c>
      <c r="BH848" s="175" t="str">
        <f t="shared" si="446"/>
        <v/>
      </c>
      <c r="BI848" s="632"/>
    </row>
    <row r="849" spans="1:140" ht="18.75" x14ac:dyDescent="0.3">
      <c r="A849" s="221"/>
      <c r="B849" s="222"/>
      <c r="C849" s="214">
        <v>838</v>
      </c>
      <c r="D849" s="649" t="s">
        <v>3832</v>
      </c>
      <c r="E849" s="16" t="s">
        <v>46</v>
      </c>
      <c r="F849" s="17"/>
      <c r="G849" s="134">
        <v>44306</v>
      </c>
      <c r="H849" s="135"/>
      <c r="I849" s="141"/>
      <c r="J849" s="25"/>
      <c r="K849" s="145"/>
      <c r="L849" s="28"/>
      <c r="M849" s="395">
        <v>44334</v>
      </c>
      <c r="N849" s="158">
        <f t="shared" si="447"/>
        <v>21</v>
      </c>
      <c r="O849" s="27" t="s">
        <v>0</v>
      </c>
      <c r="P849" s="27"/>
      <c r="Q849" s="27"/>
      <c r="R849" s="27"/>
      <c r="S849" s="27"/>
      <c r="T849" s="28"/>
      <c r="U849" s="29"/>
      <c r="V849" s="32">
        <v>0.25</v>
      </c>
      <c r="W849" s="318">
        <v>0.25</v>
      </c>
      <c r="X849" s="319"/>
      <c r="Y849" s="160">
        <f t="shared" si="433"/>
        <v>0.5</v>
      </c>
      <c r="Z849" s="159">
        <f t="shared" si="448"/>
        <v>7.5</v>
      </c>
      <c r="AA849" s="327"/>
      <c r="AB849" s="400">
        <f t="shared" si="457"/>
        <v>-30</v>
      </c>
      <c r="AC849" s="371"/>
      <c r="AD849" s="226" t="str">
        <f t="shared" si="434"/>
        <v/>
      </c>
      <c r="AE849" s="368">
        <f t="shared" si="449"/>
        <v>-22.5</v>
      </c>
      <c r="AF849" s="339"/>
      <c r="AG849" s="338"/>
      <c r="AH849" s="336"/>
      <c r="AI849" s="161">
        <f t="shared" si="450"/>
        <v>0</v>
      </c>
      <c r="AJ849" s="162">
        <f t="shared" si="435"/>
        <v>7.5</v>
      </c>
      <c r="AK849" s="163">
        <f t="shared" si="451"/>
        <v>7.5</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f t="shared" si="436"/>
        <v>21</v>
      </c>
      <c r="AX849" s="165" t="str">
        <f t="shared" si="437"/>
        <v/>
      </c>
      <c r="AY849" s="193">
        <f t="shared" si="438"/>
        <v>21</v>
      </c>
      <c r="AZ849" s="183" t="str">
        <f t="shared" si="439"/>
        <v/>
      </c>
      <c r="BA849" s="173">
        <f t="shared" si="440"/>
        <v>0.25</v>
      </c>
      <c r="BB849" s="174" t="str">
        <f t="shared" si="441"/>
        <v/>
      </c>
      <c r="BC849" s="186">
        <f t="shared" si="432"/>
        <v>0.25</v>
      </c>
      <c r="BD849" s="174" t="str">
        <f t="shared" si="442"/>
        <v/>
      </c>
      <c r="BE849" s="201">
        <f t="shared" si="443"/>
        <v>0.25</v>
      </c>
      <c r="BF849" s="174" t="str">
        <f t="shared" si="444"/>
        <v/>
      </c>
      <c r="BG849" s="186">
        <f t="shared" si="445"/>
        <v>0.25</v>
      </c>
      <c r="BH849" s="175" t="str">
        <f t="shared" si="446"/>
        <v/>
      </c>
      <c r="BI849" s="632"/>
    </row>
    <row r="850" spans="1:140" ht="18.75" x14ac:dyDescent="0.3">
      <c r="A850" s="221"/>
      <c r="B850" s="222"/>
      <c r="C850" s="213">
        <v>839</v>
      </c>
      <c r="D850" s="649" t="s">
        <v>3833</v>
      </c>
      <c r="E850" s="16" t="s">
        <v>46</v>
      </c>
      <c r="F850" s="17"/>
      <c r="G850" s="134">
        <v>44306</v>
      </c>
      <c r="H850" s="135"/>
      <c r="I850" s="141"/>
      <c r="J850" s="25"/>
      <c r="K850" s="145"/>
      <c r="L850" s="28"/>
      <c r="M850" s="395">
        <v>44334</v>
      </c>
      <c r="N850" s="158">
        <f t="shared" si="447"/>
        <v>21</v>
      </c>
      <c r="O850" s="27" t="s">
        <v>0</v>
      </c>
      <c r="P850" s="27"/>
      <c r="Q850" s="27"/>
      <c r="R850" s="27"/>
      <c r="S850" s="27"/>
      <c r="T850" s="28"/>
      <c r="U850" s="29"/>
      <c r="V850" s="32">
        <v>0.25</v>
      </c>
      <c r="W850" s="318">
        <v>0.25</v>
      </c>
      <c r="X850" s="319"/>
      <c r="Y850" s="160">
        <f t="shared" si="433"/>
        <v>0.5</v>
      </c>
      <c r="Z850" s="159">
        <f t="shared" si="448"/>
        <v>7.5</v>
      </c>
      <c r="AA850" s="327"/>
      <c r="AB850" s="400">
        <f t="shared" si="457"/>
        <v>-30</v>
      </c>
      <c r="AC850" s="371"/>
      <c r="AD850" s="226" t="str">
        <f t="shared" si="434"/>
        <v/>
      </c>
      <c r="AE850" s="368">
        <f t="shared" si="449"/>
        <v>-22.5</v>
      </c>
      <c r="AF850" s="339"/>
      <c r="AG850" s="338"/>
      <c r="AH850" s="336"/>
      <c r="AI850" s="161">
        <f t="shared" si="450"/>
        <v>0</v>
      </c>
      <c r="AJ850" s="162">
        <f t="shared" si="435"/>
        <v>7.5</v>
      </c>
      <c r="AK850" s="163">
        <f t="shared" si="451"/>
        <v>7.5</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f t="shared" si="436"/>
        <v>21</v>
      </c>
      <c r="AX850" s="165" t="str">
        <f t="shared" si="437"/>
        <v/>
      </c>
      <c r="AY850" s="193">
        <f t="shared" si="438"/>
        <v>21</v>
      </c>
      <c r="AZ850" s="183" t="str">
        <f t="shared" si="439"/>
        <v/>
      </c>
      <c r="BA850" s="173">
        <f t="shared" si="440"/>
        <v>0.25</v>
      </c>
      <c r="BB850" s="174" t="str">
        <f t="shared" si="441"/>
        <v/>
      </c>
      <c r="BC850" s="186">
        <f t="shared" ref="BC850:BC913" si="464">IF(OR(K850="x",F850="X",BA850&lt;=0),"",BA850)</f>
        <v>0.25</v>
      </c>
      <c r="BD850" s="174" t="str">
        <f t="shared" si="442"/>
        <v/>
      </c>
      <c r="BE850" s="201">
        <f t="shared" si="443"/>
        <v>0.25</v>
      </c>
      <c r="BF850" s="174" t="str">
        <f t="shared" si="444"/>
        <v/>
      </c>
      <c r="BG850" s="186">
        <f t="shared" si="445"/>
        <v>0.25</v>
      </c>
      <c r="BH850" s="175" t="str">
        <f t="shared" si="446"/>
        <v/>
      </c>
      <c r="BI850" s="632"/>
    </row>
    <row r="851" spans="1:140" ht="18.75" x14ac:dyDescent="0.3">
      <c r="A851" s="221"/>
      <c r="B851" s="222"/>
      <c r="C851" s="214">
        <v>840</v>
      </c>
      <c r="D851" s="650" t="s">
        <v>3834</v>
      </c>
      <c r="E851" s="18" t="s">
        <v>46</v>
      </c>
      <c r="F851" s="17"/>
      <c r="G851" s="134">
        <v>44306</v>
      </c>
      <c r="H851" s="135"/>
      <c r="I851" s="141"/>
      <c r="J851" s="25"/>
      <c r="K851" s="145"/>
      <c r="L851" s="28"/>
      <c r="M851" s="395">
        <v>44334</v>
      </c>
      <c r="N851" s="158">
        <f t="shared" si="447"/>
        <v>21</v>
      </c>
      <c r="O851" s="27" t="s">
        <v>0</v>
      </c>
      <c r="P851" s="27"/>
      <c r="Q851" s="27"/>
      <c r="R851" s="27"/>
      <c r="S851" s="27"/>
      <c r="T851" s="28"/>
      <c r="U851" s="29"/>
      <c r="V851" s="32">
        <v>0.25</v>
      </c>
      <c r="W851" s="318">
        <v>0.25</v>
      </c>
      <c r="X851" s="319"/>
      <c r="Y851" s="160">
        <f t="shared" si="433"/>
        <v>0.5</v>
      </c>
      <c r="Z851" s="159">
        <f t="shared" si="448"/>
        <v>7.5</v>
      </c>
      <c r="AA851" s="327"/>
      <c r="AB851" s="400">
        <f t="shared" si="457"/>
        <v>-30</v>
      </c>
      <c r="AC851" s="371"/>
      <c r="AD851" s="226" t="str">
        <f t="shared" si="434"/>
        <v/>
      </c>
      <c r="AE851" s="368">
        <f t="shared" si="449"/>
        <v>-22.5</v>
      </c>
      <c r="AF851" s="339"/>
      <c r="AG851" s="338"/>
      <c r="AH851" s="336"/>
      <c r="AI851" s="161">
        <f t="shared" si="450"/>
        <v>0</v>
      </c>
      <c r="AJ851" s="162">
        <f t="shared" si="435"/>
        <v>7.5</v>
      </c>
      <c r="AK851" s="163">
        <f t="shared" si="451"/>
        <v>7.5</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f t="shared" si="436"/>
        <v>21</v>
      </c>
      <c r="AX851" s="165" t="str">
        <f t="shared" si="437"/>
        <v/>
      </c>
      <c r="AY851" s="193">
        <f t="shared" si="438"/>
        <v>21</v>
      </c>
      <c r="AZ851" s="183" t="str">
        <f t="shared" si="439"/>
        <v/>
      </c>
      <c r="BA851" s="173">
        <f t="shared" si="440"/>
        <v>0.25</v>
      </c>
      <c r="BB851" s="174" t="str">
        <f t="shared" si="441"/>
        <v/>
      </c>
      <c r="BC851" s="186">
        <f t="shared" si="464"/>
        <v>0.25</v>
      </c>
      <c r="BD851" s="174" t="str">
        <f t="shared" si="442"/>
        <v/>
      </c>
      <c r="BE851" s="201">
        <f t="shared" si="443"/>
        <v>0.25</v>
      </c>
      <c r="BF851" s="174" t="str">
        <f t="shared" si="444"/>
        <v/>
      </c>
      <c r="BG851" s="186">
        <f t="shared" si="445"/>
        <v>0.25</v>
      </c>
      <c r="BH851" s="175" t="str">
        <f t="shared" si="446"/>
        <v/>
      </c>
      <c r="BI851" s="632"/>
    </row>
    <row r="852" spans="1:140" ht="18.75" x14ac:dyDescent="0.3">
      <c r="A852" s="221"/>
      <c r="B852" s="222"/>
      <c r="C852" s="213">
        <v>841</v>
      </c>
      <c r="D852" s="649" t="s">
        <v>3835</v>
      </c>
      <c r="E852" s="16" t="s">
        <v>46</v>
      </c>
      <c r="F852" s="17"/>
      <c r="G852" s="134">
        <v>44306</v>
      </c>
      <c r="H852" s="135"/>
      <c r="I852" s="141"/>
      <c r="J852" s="25"/>
      <c r="K852" s="145"/>
      <c r="L852" s="28"/>
      <c r="M852" s="395">
        <v>44334</v>
      </c>
      <c r="N852" s="158">
        <f t="shared" si="447"/>
        <v>21</v>
      </c>
      <c r="O852" s="27" t="s">
        <v>0</v>
      </c>
      <c r="P852" s="27"/>
      <c r="Q852" s="27"/>
      <c r="R852" s="27"/>
      <c r="S852" s="27"/>
      <c r="T852" s="28"/>
      <c r="U852" s="29"/>
      <c r="V852" s="32">
        <v>0.25</v>
      </c>
      <c r="W852" s="318">
        <v>0.25</v>
      </c>
      <c r="X852" s="319"/>
      <c r="Y852" s="160">
        <f t="shared" si="433"/>
        <v>0.5</v>
      </c>
      <c r="Z852" s="159">
        <f t="shared" si="448"/>
        <v>7.5</v>
      </c>
      <c r="AA852" s="327"/>
      <c r="AB852" s="400">
        <f t="shared" si="457"/>
        <v>-30</v>
      </c>
      <c r="AC852" s="371"/>
      <c r="AD852" s="226" t="str">
        <f t="shared" si="434"/>
        <v/>
      </c>
      <c r="AE852" s="368">
        <f t="shared" si="449"/>
        <v>-22.5</v>
      </c>
      <c r="AF852" s="339"/>
      <c r="AG852" s="338"/>
      <c r="AH852" s="336"/>
      <c r="AI852" s="161">
        <f t="shared" si="450"/>
        <v>0</v>
      </c>
      <c r="AJ852" s="162">
        <f t="shared" si="435"/>
        <v>7.5</v>
      </c>
      <c r="AK852" s="163">
        <f t="shared" si="451"/>
        <v>7.5</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f t="shared" si="436"/>
        <v>21</v>
      </c>
      <c r="AX852" s="165" t="str">
        <f t="shared" si="437"/>
        <v/>
      </c>
      <c r="AY852" s="193">
        <f t="shared" si="438"/>
        <v>21</v>
      </c>
      <c r="AZ852" s="183" t="str">
        <f t="shared" si="439"/>
        <v/>
      </c>
      <c r="BA852" s="173">
        <f t="shared" si="440"/>
        <v>0.25</v>
      </c>
      <c r="BB852" s="174" t="str">
        <f t="shared" si="441"/>
        <v/>
      </c>
      <c r="BC852" s="186">
        <f t="shared" si="464"/>
        <v>0.25</v>
      </c>
      <c r="BD852" s="174" t="str">
        <f t="shared" si="442"/>
        <v/>
      </c>
      <c r="BE852" s="201">
        <f t="shared" si="443"/>
        <v>0.25</v>
      </c>
      <c r="BF852" s="174" t="str">
        <f t="shared" si="444"/>
        <v/>
      </c>
      <c r="BG852" s="186">
        <f t="shared" si="445"/>
        <v>0.25</v>
      </c>
      <c r="BH852" s="175" t="str">
        <f t="shared" si="446"/>
        <v/>
      </c>
      <c r="BI852" s="632"/>
    </row>
    <row r="853" spans="1:140" ht="18.75" x14ac:dyDescent="0.3">
      <c r="A853" s="221"/>
      <c r="B853" s="222"/>
      <c r="C853" s="214">
        <v>842</v>
      </c>
      <c r="D853" s="649" t="s">
        <v>3836</v>
      </c>
      <c r="E853" s="16" t="s">
        <v>46</v>
      </c>
      <c r="F853" s="17"/>
      <c r="G853" s="134">
        <v>44306</v>
      </c>
      <c r="H853" s="135"/>
      <c r="I853" s="141"/>
      <c r="J853" s="25"/>
      <c r="K853" s="145"/>
      <c r="L853" s="28"/>
      <c r="M853" s="395">
        <v>44334</v>
      </c>
      <c r="N853" s="158">
        <f t="shared" si="447"/>
        <v>21</v>
      </c>
      <c r="O853" s="27" t="s">
        <v>0</v>
      </c>
      <c r="P853" s="27"/>
      <c r="Q853" s="27"/>
      <c r="R853" s="27"/>
      <c r="S853" s="27"/>
      <c r="T853" s="28"/>
      <c r="U853" s="29"/>
      <c r="V853" s="32">
        <v>0.25</v>
      </c>
      <c r="W853" s="318">
        <v>0.25</v>
      </c>
      <c r="X853" s="319"/>
      <c r="Y853" s="160">
        <f t="shared" si="433"/>
        <v>0.5</v>
      </c>
      <c r="Z853" s="159">
        <f t="shared" si="448"/>
        <v>7.5</v>
      </c>
      <c r="AA853" s="327"/>
      <c r="AB853" s="400">
        <f t="shared" si="457"/>
        <v>-30</v>
      </c>
      <c r="AC853" s="371"/>
      <c r="AD853" s="226" t="str">
        <f t="shared" si="434"/>
        <v/>
      </c>
      <c r="AE853" s="368">
        <f t="shared" si="449"/>
        <v>-22.5</v>
      </c>
      <c r="AF853" s="339"/>
      <c r="AG853" s="338"/>
      <c r="AH853" s="336"/>
      <c r="AI853" s="161">
        <f t="shared" si="450"/>
        <v>0</v>
      </c>
      <c r="AJ853" s="162">
        <f t="shared" si="435"/>
        <v>7.5</v>
      </c>
      <c r="AK853" s="163">
        <f t="shared" si="451"/>
        <v>7.5</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f t="shared" si="436"/>
        <v>21</v>
      </c>
      <c r="AX853" s="165" t="str">
        <f t="shared" si="437"/>
        <v/>
      </c>
      <c r="AY853" s="193">
        <f t="shared" si="438"/>
        <v>21</v>
      </c>
      <c r="AZ853" s="183" t="str">
        <f t="shared" si="439"/>
        <v/>
      </c>
      <c r="BA853" s="173">
        <f t="shared" si="440"/>
        <v>0.25</v>
      </c>
      <c r="BB853" s="174" t="str">
        <f t="shared" si="441"/>
        <v/>
      </c>
      <c r="BC853" s="186">
        <f t="shared" si="464"/>
        <v>0.25</v>
      </c>
      <c r="BD853" s="174" t="str">
        <f t="shared" si="442"/>
        <v/>
      </c>
      <c r="BE853" s="201">
        <f t="shared" si="443"/>
        <v>0.25</v>
      </c>
      <c r="BF853" s="174" t="str">
        <f t="shared" si="444"/>
        <v/>
      </c>
      <c r="BG853" s="186">
        <f t="shared" si="445"/>
        <v>0.25</v>
      </c>
      <c r="BH853" s="175" t="str">
        <f t="shared" si="446"/>
        <v/>
      </c>
      <c r="BI853" s="632"/>
    </row>
    <row r="854" spans="1:140" ht="18.75" x14ac:dyDescent="0.3">
      <c r="A854" s="221"/>
      <c r="B854" s="222"/>
      <c r="C854" s="214">
        <v>843</v>
      </c>
      <c r="D854" s="649" t="s">
        <v>3837</v>
      </c>
      <c r="E854" s="16" t="s">
        <v>46</v>
      </c>
      <c r="F854" s="17"/>
      <c r="G854" s="134">
        <v>44306</v>
      </c>
      <c r="H854" s="135"/>
      <c r="I854" s="141"/>
      <c r="J854" s="25"/>
      <c r="K854" s="145"/>
      <c r="L854" s="28"/>
      <c r="M854" s="395">
        <v>44334</v>
      </c>
      <c r="N854" s="158">
        <f t="shared" si="447"/>
        <v>21</v>
      </c>
      <c r="O854" s="27" t="s">
        <v>0</v>
      </c>
      <c r="P854" s="27"/>
      <c r="Q854" s="27"/>
      <c r="R854" s="27"/>
      <c r="S854" s="27"/>
      <c r="T854" s="28"/>
      <c r="U854" s="29"/>
      <c r="V854" s="32">
        <v>0.25</v>
      </c>
      <c r="W854" s="318">
        <v>0.25</v>
      </c>
      <c r="X854" s="319"/>
      <c r="Y854" s="160">
        <f t="shared" si="433"/>
        <v>0.5</v>
      </c>
      <c r="Z854" s="159">
        <f t="shared" si="448"/>
        <v>7.5</v>
      </c>
      <c r="AA854" s="327"/>
      <c r="AB854" s="400">
        <f t="shared" si="457"/>
        <v>-30</v>
      </c>
      <c r="AC854" s="371"/>
      <c r="AD854" s="226" t="str">
        <f t="shared" si="434"/>
        <v/>
      </c>
      <c r="AE854" s="368">
        <f t="shared" si="449"/>
        <v>-22.5</v>
      </c>
      <c r="AF854" s="339"/>
      <c r="AG854" s="338"/>
      <c r="AH854" s="336"/>
      <c r="AI854" s="161">
        <f t="shared" si="450"/>
        <v>0</v>
      </c>
      <c r="AJ854" s="162">
        <f t="shared" si="435"/>
        <v>7.5</v>
      </c>
      <c r="AK854" s="163">
        <f t="shared" si="451"/>
        <v>7.5</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f t="shared" si="436"/>
        <v>21</v>
      </c>
      <c r="AX854" s="165" t="str">
        <f t="shared" si="437"/>
        <v/>
      </c>
      <c r="AY854" s="193">
        <f t="shared" si="438"/>
        <v>21</v>
      </c>
      <c r="AZ854" s="183" t="str">
        <f t="shared" si="439"/>
        <v/>
      </c>
      <c r="BA854" s="173">
        <f t="shared" si="440"/>
        <v>0.25</v>
      </c>
      <c r="BB854" s="174" t="str">
        <f t="shared" si="441"/>
        <v/>
      </c>
      <c r="BC854" s="186">
        <f t="shared" si="464"/>
        <v>0.25</v>
      </c>
      <c r="BD854" s="174" t="str">
        <f t="shared" si="442"/>
        <v/>
      </c>
      <c r="BE854" s="201">
        <f t="shared" si="443"/>
        <v>0.25</v>
      </c>
      <c r="BF854" s="174" t="str">
        <f t="shared" si="444"/>
        <v/>
      </c>
      <c r="BG854" s="186">
        <f t="shared" si="445"/>
        <v>0.25</v>
      </c>
      <c r="BH854" s="175" t="str">
        <f t="shared" si="446"/>
        <v/>
      </c>
      <c r="BI854" s="632"/>
    </row>
    <row r="855" spans="1:140" ht="43.5" customHeight="1" x14ac:dyDescent="0.3">
      <c r="A855" s="221"/>
      <c r="B855" s="222"/>
      <c r="C855" s="213">
        <v>844</v>
      </c>
      <c r="D855" s="655" t="s">
        <v>3838</v>
      </c>
      <c r="E855" s="18" t="s">
        <v>46</v>
      </c>
      <c r="F855" s="17"/>
      <c r="G855" s="134">
        <v>44306</v>
      </c>
      <c r="H855" s="135"/>
      <c r="I855" s="141"/>
      <c r="J855" s="25"/>
      <c r="K855" s="145"/>
      <c r="L855" s="28"/>
      <c r="M855" s="395">
        <v>44316</v>
      </c>
      <c r="N855" s="158">
        <f t="shared" si="447"/>
        <v>9</v>
      </c>
      <c r="O855" s="27" t="s">
        <v>0</v>
      </c>
      <c r="P855" s="27"/>
      <c r="Q855" s="27"/>
      <c r="R855" s="27"/>
      <c r="S855" s="27"/>
      <c r="T855" s="28"/>
      <c r="U855" s="29"/>
      <c r="V855" s="32">
        <v>0.25</v>
      </c>
      <c r="W855" s="318">
        <v>0.25</v>
      </c>
      <c r="X855" s="319"/>
      <c r="Y855" s="160">
        <f t="shared" si="433"/>
        <v>0.5</v>
      </c>
      <c r="Z855" s="159">
        <f t="shared" si="448"/>
        <v>7.5</v>
      </c>
      <c r="AA855" s="327"/>
      <c r="AB855" s="400">
        <f t="shared" si="457"/>
        <v>-30</v>
      </c>
      <c r="AC855" s="371"/>
      <c r="AD855" s="226" t="str">
        <f t="shared" si="434"/>
        <v/>
      </c>
      <c r="AE855" s="368">
        <f t="shared" si="449"/>
        <v>-22.5</v>
      </c>
      <c r="AF855" s="339"/>
      <c r="AG855" s="338"/>
      <c r="AH855" s="336"/>
      <c r="AI855" s="161">
        <f t="shared" si="450"/>
        <v>0</v>
      </c>
      <c r="AJ855" s="162">
        <f t="shared" si="435"/>
        <v>7.5</v>
      </c>
      <c r="AK855" s="163">
        <f t="shared" si="451"/>
        <v>7.5</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f t="shared" si="436"/>
        <v>9</v>
      </c>
      <c r="AX855" s="165" t="str">
        <f t="shared" si="437"/>
        <v/>
      </c>
      <c r="AY855" s="193">
        <f t="shared" si="438"/>
        <v>9</v>
      </c>
      <c r="AZ855" s="183" t="str">
        <f t="shared" si="439"/>
        <v/>
      </c>
      <c r="BA855" s="173">
        <f t="shared" si="440"/>
        <v>0.25</v>
      </c>
      <c r="BB855" s="174" t="str">
        <f t="shared" si="441"/>
        <v/>
      </c>
      <c r="BC855" s="186">
        <f t="shared" si="464"/>
        <v>0.25</v>
      </c>
      <c r="BD855" s="174" t="str">
        <f t="shared" si="442"/>
        <v/>
      </c>
      <c r="BE855" s="201">
        <f t="shared" si="443"/>
        <v>0.25</v>
      </c>
      <c r="BF855" s="174" t="str">
        <f t="shared" si="444"/>
        <v/>
      </c>
      <c r="BG855" s="186">
        <f t="shared" si="445"/>
        <v>0.25</v>
      </c>
      <c r="BH855" s="175" t="str">
        <f t="shared" si="446"/>
        <v/>
      </c>
      <c r="BI855" s="632"/>
    </row>
    <row r="856" spans="1:140" ht="75" x14ac:dyDescent="0.3">
      <c r="A856" s="221"/>
      <c r="B856" s="222"/>
      <c r="C856" s="214">
        <v>845</v>
      </c>
      <c r="D856" s="640" t="s">
        <v>3839</v>
      </c>
      <c r="E856" s="16" t="s">
        <v>46</v>
      </c>
      <c r="F856" s="17"/>
      <c r="G856" s="134">
        <v>44307</v>
      </c>
      <c r="H856" s="135">
        <v>44316</v>
      </c>
      <c r="I856" s="141" t="s">
        <v>0</v>
      </c>
      <c r="J856" s="25"/>
      <c r="K856" s="145"/>
      <c r="L856" s="28"/>
      <c r="M856" s="395">
        <v>44316</v>
      </c>
      <c r="N856" s="158">
        <f t="shared" si="447"/>
        <v>8</v>
      </c>
      <c r="O856" s="27" t="s">
        <v>0</v>
      </c>
      <c r="P856" s="27"/>
      <c r="Q856" s="27"/>
      <c r="R856" s="27"/>
      <c r="S856" s="27"/>
      <c r="T856" s="28"/>
      <c r="U856" s="29"/>
      <c r="V856" s="32">
        <v>0.25</v>
      </c>
      <c r="W856" s="318">
        <v>0.25</v>
      </c>
      <c r="X856" s="319"/>
      <c r="Y856" s="160">
        <f t="shared" si="433"/>
        <v>0.5</v>
      </c>
      <c r="Z856" s="159">
        <f t="shared" si="448"/>
        <v>7.5</v>
      </c>
      <c r="AA856" s="327"/>
      <c r="AB856" s="400">
        <f t="shared" si="457"/>
        <v>-30</v>
      </c>
      <c r="AC856" s="371"/>
      <c r="AD856" s="226" t="str">
        <f t="shared" si="434"/>
        <v/>
      </c>
      <c r="AE856" s="368">
        <f t="shared" si="449"/>
        <v>-22.5</v>
      </c>
      <c r="AF856" s="339"/>
      <c r="AG856" s="338"/>
      <c r="AH856" s="336"/>
      <c r="AI856" s="161">
        <f t="shared" si="450"/>
        <v>0</v>
      </c>
      <c r="AJ856" s="162">
        <f t="shared" si="435"/>
        <v>7.5</v>
      </c>
      <c r="AK856" s="163">
        <f t="shared" si="451"/>
        <v>7.5</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f t="shared" si="436"/>
        <v>8</v>
      </c>
      <c r="AX856" s="165" t="str">
        <f t="shared" si="437"/>
        <v/>
      </c>
      <c r="AY856" s="193">
        <f t="shared" si="438"/>
        <v>8</v>
      </c>
      <c r="AZ856" s="183" t="str">
        <f t="shared" si="439"/>
        <v/>
      </c>
      <c r="BA856" s="173">
        <f t="shared" si="440"/>
        <v>0.25</v>
      </c>
      <c r="BB856" s="174" t="str">
        <f t="shared" si="441"/>
        <v/>
      </c>
      <c r="BC856" s="186">
        <f t="shared" si="464"/>
        <v>0.25</v>
      </c>
      <c r="BD856" s="174" t="str">
        <f t="shared" si="442"/>
        <v/>
      </c>
      <c r="BE856" s="201">
        <f t="shared" si="443"/>
        <v>0.25</v>
      </c>
      <c r="BF856" s="174" t="str">
        <f t="shared" si="444"/>
        <v/>
      </c>
      <c r="BG856" s="186">
        <f t="shared" si="445"/>
        <v>0.25</v>
      </c>
      <c r="BH856" s="175" t="str">
        <f t="shared" si="446"/>
        <v/>
      </c>
      <c r="BI856" s="632"/>
    </row>
    <row r="857" spans="1:140" ht="37.5" x14ac:dyDescent="0.3">
      <c r="A857" s="221"/>
      <c r="B857" s="222"/>
      <c r="C857" s="213">
        <v>846</v>
      </c>
      <c r="D857" s="640" t="s">
        <v>3840</v>
      </c>
      <c r="E857" s="22" t="s">
        <v>46</v>
      </c>
      <c r="F857" s="17"/>
      <c r="G857" s="134">
        <v>44307</v>
      </c>
      <c r="H857" s="135">
        <v>44316</v>
      </c>
      <c r="I857" s="141" t="s">
        <v>0</v>
      </c>
      <c r="J857" s="25"/>
      <c r="K857" s="145"/>
      <c r="L857" s="28"/>
      <c r="M857" s="395">
        <v>44316</v>
      </c>
      <c r="N857" s="158">
        <f t="shared" si="447"/>
        <v>8</v>
      </c>
      <c r="O857" s="27" t="s">
        <v>0</v>
      </c>
      <c r="P857" s="27"/>
      <c r="Q857" s="27"/>
      <c r="R857" s="27"/>
      <c r="S857" s="27"/>
      <c r="T857" s="28"/>
      <c r="U857" s="29"/>
      <c r="V857" s="32">
        <v>0.25</v>
      </c>
      <c r="W857" s="318">
        <v>0.25</v>
      </c>
      <c r="X857" s="319"/>
      <c r="Y857" s="160">
        <f t="shared" si="433"/>
        <v>0.5</v>
      </c>
      <c r="Z857" s="159">
        <f t="shared" si="448"/>
        <v>7.5</v>
      </c>
      <c r="AA857" s="327"/>
      <c r="AB857" s="400">
        <f t="shared" si="457"/>
        <v>-30</v>
      </c>
      <c r="AC857" s="371"/>
      <c r="AD857" s="226" t="str">
        <f t="shared" si="434"/>
        <v/>
      </c>
      <c r="AE857" s="368">
        <f t="shared" si="449"/>
        <v>-22.5</v>
      </c>
      <c r="AF857" s="339"/>
      <c r="AG857" s="338"/>
      <c r="AH857" s="336"/>
      <c r="AI857" s="161">
        <f t="shared" si="450"/>
        <v>0</v>
      </c>
      <c r="AJ857" s="162">
        <f t="shared" si="435"/>
        <v>7.5</v>
      </c>
      <c r="AK857" s="163">
        <f t="shared" si="451"/>
        <v>7.5</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f t="shared" si="436"/>
        <v>8</v>
      </c>
      <c r="AX857" s="165" t="str">
        <f t="shared" si="437"/>
        <v/>
      </c>
      <c r="AY857" s="193">
        <f t="shared" si="438"/>
        <v>8</v>
      </c>
      <c r="AZ857" s="183" t="str">
        <f t="shared" si="439"/>
        <v/>
      </c>
      <c r="BA857" s="173">
        <f t="shared" si="440"/>
        <v>0.25</v>
      </c>
      <c r="BB857" s="174" t="str">
        <f t="shared" si="441"/>
        <v/>
      </c>
      <c r="BC857" s="186">
        <f t="shared" si="464"/>
        <v>0.25</v>
      </c>
      <c r="BD857" s="174" t="str">
        <f t="shared" si="442"/>
        <v/>
      </c>
      <c r="BE857" s="201">
        <f t="shared" si="443"/>
        <v>0.25</v>
      </c>
      <c r="BF857" s="174" t="str">
        <f t="shared" si="444"/>
        <v/>
      </c>
      <c r="BG857" s="186">
        <f t="shared" si="445"/>
        <v>0.25</v>
      </c>
      <c r="BH857" s="175" t="str">
        <f t="shared" si="446"/>
        <v/>
      </c>
      <c r="BI857" s="632"/>
    </row>
    <row r="858" spans="1:140" ht="56.25" x14ac:dyDescent="0.3">
      <c r="A858" s="221"/>
      <c r="B858" s="222"/>
      <c r="C858" s="214">
        <v>847</v>
      </c>
      <c r="D858" s="640" t="s">
        <v>3841</v>
      </c>
      <c r="E858" s="16" t="s">
        <v>3508</v>
      </c>
      <c r="F858" s="17"/>
      <c r="G858" s="134">
        <v>44307</v>
      </c>
      <c r="H858" s="135"/>
      <c r="I858" s="141"/>
      <c r="J858" s="25"/>
      <c r="K858" s="145"/>
      <c r="L858" s="28"/>
      <c r="M858" s="395">
        <v>44322</v>
      </c>
      <c r="N858" s="158">
        <f t="shared" si="447"/>
        <v>12</v>
      </c>
      <c r="O858" s="27"/>
      <c r="P858" s="27"/>
      <c r="Q858" s="27"/>
      <c r="R858" s="27" t="s">
        <v>0</v>
      </c>
      <c r="S858" s="27"/>
      <c r="T858" s="28"/>
      <c r="U858" s="29"/>
      <c r="V858" s="32">
        <v>0.25</v>
      </c>
      <c r="W858" s="318"/>
      <c r="X858" s="319"/>
      <c r="Y858" s="160">
        <f t="shared" si="433"/>
        <v>0.25</v>
      </c>
      <c r="Z858" s="159">
        <f t="shared" si="448"/>
        <v>2.5</v>
      </c>
      <c r="AA858" s="327"/>
      <c r="AB858" s="400">
        <f t="shared" si="457"/>
        <v>-30</v>
      </c>
      <c r="AC858" s="371"/>
      <c r="AD858" s="226" t="str">
        <f t="shared" si="434"/>
        <v/>
      </c>
      <c r="AE858" s="368">
        <f t="shared" si="449"/>
        <v>-27.5</v>
      </c>
      <c r="AF858" s="339"/>
      <c r="AG858" s="338"/>
      <c r="AH858" s="336"/>
      <c r="AI858" s="161">
        <f t="shared" si="450"/>
        <v>0</v>
      </c>
      <c r="AJ858" s="162">
        <f t="shared" si="435"/>
        <v>2.5</v>
      </c>
      <c r="AK858" s="163">
        <f t="shared" si="451"/>
        <v>2.5</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f t="shared" si="436"/>
        <v>12</v>
      </c>
      <c r="AX858" s="165" t="str">
        <f t="shared" si="437"/>
        <v/>
      </c>
      <c r="AY858" s="193">
        <f t="shared" si="438"/>
        <v>12</v>
      </c>
      <c r="AZ858" s="183" t="str">
        <f t="shared" si="439"/>
        <v/>
      </c>
      <c r="BA858" s="173">
        <f t="shared" si="440"/>
        <v>0.25</v>
      </c>
      <c r="BB858" s="174" t="str">
        <f t="shared" si="441"/>
        <v/>
      </c>
      <c r="BC858" s="186">
        <f t="shared" si="464"/>
        <v>0.25</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649" t="s">
        <v>3842</v>
      </c>
      <c r="E859" s="16" t="s">
        <v>3508</v>
      </c>
      <c r="F859" s="17"/>
      <c r="G859" s="134">
        <v>44307</v>
      </c>
      <c r="H859" s="135"/>
      <c r="I859" s="141"/>
      <c r="J859" s="25"/>
      <c r="K859" s="145"/>
      <c r="L859" s="28"/>
      <c r="M859" s="395">
        <v>44322</v>
      </c>
      <c r="N859" s="158">
        <f t="shared" si="447"/>
        <v>12</v>
      </c>
      <c r="O859" s="27"/>
      <c r="P859" s="27"/>
      <c r="Q859" s="27"/>
      <c r="R859" s="27" t="s">
        <v>0</v>
      </c>
      <c r="S859" s="27"/>
      <c r="T859" s="28"/>
      <c r="U859" s="29"/>
      <c r="V859" s="32">
        <v>0.25</v>
      </c>
      <c r="W859" s="318"/>
      <c r="X859" s="319"/>
      <c r="Y859" s="160">
        <f t="shared" si="433"/>
        <v>0.25</v>
      </c>
      <c r="Z859" s="159">
        <f t="shared" si="448"/>
        <v>2.5</v>
      </c>
      <c r="AA859" s="327"/>
      <c r="AB859" s="400">
        <f t="shared" si="457"/>
        <v>-30</v>
      </c>
      <c r="AC859" s="371"/>
      <c r="AD859" s="226" t="str">
        <f t="shared" si="434"/>
        <v/>
      </c>
      <c r="AE859" s="368">
        <f t="shared" si="449"/>
        <v>-27.5</v>
      </c>
      <c r="AF859" s="339"/>
      <c r="AG859" s="338"/>
      <c r="AH859" s="336"/>
      <c r="AI859" s="161">
        <f t="shared" si="450"/>
        <v>0</v>
      </c>
      <c r="AJ859" s="162">
        <f t="shared" si="435"/>
        <v>2.5</v>
      </c>
      <c r="AK859" s="163">
        <f t="shared" si="451"/>
        <v>2.5</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f t="shared" si="436"/>
        <v>12</v>
      </c>
      <c r="AX859" s="165" t="str">
        <f t="shared" si="437"/>
        <v/>
      </c>
      <c r="AY859" s="193">
        <f t="shared" si="438"/>
        <v>12</v>
      </c>
      <c r="AZ859" s="183" t="str">
        <f t="shared" si="439"/>
        <v/>
      </c>
      <c r="BA859" s="173">
        <f t="shared" si="440"/>
        <v>0.25</v>
      </c>
      <c r="BB859" s="174" t="str">
        <f t="shared" si="441"/>
        <v/>
      </c>
      <c r="BC859" s="186">
        <f t="shared" si="464"/>
        <v>0.25</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682" t="s">
        <v>3843</v>
      </c>
      <c r="E860" s="16" t="s">
        <v>3508</v>
      </c>
      <c r="F860" s="17"/>
      <c r="G860" s="134">
        <v>44307</v>
      </c>
      <c r="H860" s="137"/>
      <c r="I860" s="143"/>
      <c r="J860" s="80"/>
      <c r="K860" s="147"/>
      <c r="L860" s="30"/>
      <c r="M860" s="395">
        <v>44322</v>
      </c>
      <c r="N860" s="158">
        <f t="shared" si="447"/>
        <v>12</v>
      </c>
      <c r="O860" s="27"/>
      <c r="P860" s="27"/>
      <c r="Q860" s="27"/>
      <c r="R860" s="27" t="s">
        <v>0</v>
      </c>
      <c r="S860" s="27"/>
      <c r="T860" s="30"/>
      <c r="U860" s="31"/>
      <c r="V860" s="32">
        <v>0.25</v>
      </c>
      <c r="W860" s="320"/>
      <c r="X860" s="318"/>
      <c r="Y860" s="160">
        <f t="shared" si="433"/>
        <v>0.25</v>
      </c>
      <c r="Z860" s="159">
        <f t="shared" si="448"/>
        <v>2.5</v>
      </c>
      <c r="AA860" s="328"/>
      <c r="AB860" s="400">
        <f t="shared" si="457"/>
        <v>-30</v>
      </c>
      <c r="AC860" s="371"/>
      <c r="AD860" s="226" t="str">
        <f t="shared" si="434"/>
        <v/>
      </c>
      <c r="AE860" s="368">
        <f t="shared" si="449"/>
        <v>-27.5</v>
      </c>
      <c r="AF860" s="340"/>
      <c r="AG860" s="341"/>
      <c r="AH860" s="339"/>
      <c r="AI860" s="161">
        <f t="shared" si="450"/>
        <v>0</v>
      </c>
      <c r="AJ860" s="162">
        <f t="shared" si="435"/>
        <v>2.5</v>
      </c>
      <c r="AK860" s="163">
        <f t="shared" si="451"/>
        <v>2.5</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f t="shared" si="436"/>
        <v>12</v>
      </c>
      <c r="AX860" s="165" t="str">
        <f t="shared" si="437"/>
        <v/>
      </c>
      <c r="AY860" s="193">
        <f t="shared" si="438"/>
        <v>12</v>
      </c>
      <c r="AZ860" s="183" t="str">
        <f t="shared" si="439"/>
        <v/>
      </c>
      <c r="BA860" s="173">
        <f t="shared" si="440"/>
        <v>0.25</v>
      </c>
      <c r="BB860" s="174" t="str">
        <f t="shared" si="441"/>
        <v/>
      </c>
      <c r="BC860" s="186">
        <f t="shared" si="464"/>
        <v>0.25</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649" t="s">
        <v>3844</v>
      </c>
      <c r="E861" s="16" t="s">
        <v>3508</v>
      </c>
      <c r="F861" s="17"/>
      <c r="G861" s="134">
        <v>44307</v>
      </c>
      <c r="H861" s="139"/>
      <c r="I861" s="141"/>
      <c r="J861" s="25"/>
      <c r="K861" s="145"/>
      <c r="L861" s="28"/>
      <c r="M861" s="395">
        <v>44322</v>
      </c>
      <c r="N861" s="158">
        <f t="shared" si="447"/>
        <v>12</v>
      </c>
      <c r="O861" s="27"/>
      <c r="P861" s="27"/>
      <c r="Q861" s="27"/>
      <c r="R861" s="27" t="s">
        <v>0</v>
      </c>
      <c r="S861" s="27"/>
      <c r="T861" s="27"/>
      <c r="U861" s="28"/>
      <c r="V861" s="32">
        <v>0.25</v>
      </c>
      <c r="W861" s="318"/>
      <c r="X861" s="318"/>
      <c r="Y861" s="160">
        <f t="shared" si="433"/>
        <v>0.25</v>
      </c>
      <c r="Z861" s="159">
        <f t="shared" si="448"/>
        <v>2.5</v>
      </c>
      <c r="AA861" s="327"/>
      <c r="AB861" s="400">
        <f t="shared" si="457"/>
        <v>-30</v>
      </c>
      <c r="AC861" s="371"/>
      <c r="AD861" s="226" t="str">
        <f t="shared" si="434"/>
        <v/>
      </c>
      <c r="AE861" s="368">
        <f t="shared" si="449"/>
        <v>-27.5</v>
      </c>
      <c r="AF861" s="339"/>
      <c r="AG861" s="342"/>
      <c r="AH861" s="339"/>
      <c r="AI861" s="161">
        <f t="shared" si="450"/>
        <v>0</v>
      </c>
      <c r="AJ861" s="162">
        <f t="shared" si="435"/>
        <v>2.5</v>
      </c>
      <c r="AK861" s="163">
        <f t="shared" si="451"/>
        <v>2.5</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f t="shared" si="436"/>
        <v>12</v>
      </c>
      <c r="AX861" s="165" t="str">
        <f t="shared" si="437"/>
        <v/>
      </c>
      <c r="AY861" s="193">
        <f t="shared" si="438"/>
        <v>12</v>
      </c>
      <c r="AZ861" s="183" t="str">
        <f t="shared" si="439"/>
        <v/>
      </c>
      <c r="BA861" s="173">
        <f t="shared" si="440"/>
        <v>0.25</v>
      </c>
      <c r="BB861" s="174" t="str">
        <f t="shared" si="441"/>
        <v/>
      </c>
      <c r="BC861" s="186">
        <f t="shared" si="464"/>
        <v>0.25</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657" t="s">
        <v>3845</v>
      </c>
      <c r="E862" s="16" t="s">
        <v>3508</v>
      </c>
      <c r="F862" s="34"/>
      <c r="G862" s="134">
        <v>44307</v>
      </c>
      <c r="H862" s="136"/>
      <c r="I862" s="140"/>
      <c r="J862" s="78"/>
      <c r="K862" s="144"/>
      <c r="L862" s="119"/>
      <c r="M862" s="395">
        <v>44322</v>
      </c>
      <c r="N862" s="158">
        <f t="shared" si="447"/>
        <v>12</v>
      </c>
      <c r="O862" s="321"/>
      <c r="P862" s="315"/>
      <c r="Q862" s="315"/>
      <c r="R862" s="315" t="s">
        <v>0</v>
      </c>
      <c r="S862" s="315"/>
      <c r="T862" s="315"/>
      <c r="U862" s="316"/>
      <c r="V862" s="167">
        <v>0.25</v>
      </c>
      <c r="W862" s="313"/>
      <c r="X862" s="313"/>
      <c r="Y862" s="160">
        <f t="shared" si="433"/>
        <v>0.25</v>
      </c>
      <c r="Z862" s="159">
        <f t="shared" si="448"/>
        <v>2.5</v>
      </c>
      <c r="AA862" s="327"/>
      <c r="AB862" s="400">
        <f t="shared" si="457"/>
        <v>-30</v>
      </c>
      <c r="AC862" s="371"/>
      <c r="AD862" s="226" t="str">
        <f t="shared" si="434"/>
        <v/>
      </c>
      <c r="AE862" s="368">
        <f t="shared" si="449"/>
        <v>-27.5</v>
      </c>
      <c r="AF862" s="339"/>
      <c r="AG862" s="338"/>
      <c r="AH862" s="336"/>
      <c r="AI862" s="161">
        <f t="shared" si="450"/>
        <v>0</v>
      </c>
      <c r="AJ862" s="162">
        <f t="shared" si="435"/>
        <v>2.5</v>
      </c>
      <c r="AK862" s="163">
        <f t="shared" si="451"/>
        <v>2.5</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f t="shared" si="436"/>
        <v>12</v>
      </c>
      <c r="AX862" s="165" t="str">
        <f t="shared" si="437"/>
        <v/>
      </c>
      <c r="AY862" s="193">
        <f t="shared" si="438"/>
        <v>12</v>
      </c>
      <c r="AZ862" s="183" t="str">
        <f t="shared" si="439"/>
        <v/>
      </c>
      <c r="BA862" s="173">
        <f t="shared" si="440"/>
        <v>0.25</v>
      </c>
      <c r="BB862" s="174" t="str">
        <f t="shared" si="441"/>
        <v/>
      </c>
      <c r="BC862" s="186">
        <f t="shared" si="464"/>
        <v>0.25</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657" t="s">
        <v>3846</v>
      </c>
      <c r="E863" s="16" t="s">
        <v>3508</v>
      </c>
      <c r="F863" s="34"/>
      <c r="G863" s="134">
        <v>44307</v>
      </c>
      <c r="H863" s="133"/>
      <c r="I863" s="140"/>
      <c r="J863" s="78"/>
      <c r="K863" s="144"/>
      <c r="L863" s="119"/>
      <c r="M863" s="395">
        <v>44322</v>
      </c>
      <c r="N863" s="158">
        <f t="shared" si="447"/>
        <v>12</v>
      </c>
      <c r="O863" s="315"/>
      <c r="P863" s="315"/>
      <c r="Q863" s="315"/>
      <c r="R863" s="315" t="s">
        <v>0</v>
      </c>
      <c r="S863" s="315"/>
      <c r="T863" s="316"/>
      <c r="U863" s="317"/>
      <c r="V863" s="167">
        <v>0.25</v>
      </c>
      <c r="W863" s="313"/>
      <c r="X863" s="313"/>
      <c r="Y863" s="160">
        <f t="shared" si="433"/>
        <v>0.25</v>
      </c>
      <c r="Z863" s="159">
        <f t="shared" si="448"/>
        <v>2.5</v>
      </c>
      <c r="AA863" s="326"/>
      <c r="AB863" s="400">
        <f t="shared" si="457"/>
        <v>-30</v>
      </c>
      <c r="AC863" s="370"/>
      <c r="AD863" s="226" t="str">
        <f t="shared" si="434"/>
        <v/>
      </c>
      <c r="AE863" s="368">
        <f t="shared" si="449"/>
        <v>-27.5</v>
      </c>
      <c r="AF863" s="331"/>
      <c r="AG863" s="333"/>
      <c r="AH863" s="334"/>
      <c r="AI863" s="161">
        <f t="shared" si="450"/>
        <v>0</v>
      </c>
      <c r="AJ863" s="162">
        <f t="shared" si="435"/>
        <v>2.5</v>
      </c>
      <c r="AK863" s="163">
        <f t="shared" si="451"/>
        <v>2.5</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f t="shared" si="436"/>
        <v>12</v>
      </c>
      <c r="AX863" s="165" t="str">
        <f t="shared" si="437"/>
        <v/>
      </c>
      <c r="AY863" s="193">
        <f t="shared" si="438"/>
        <v>12</v>
      </c>
      <c r="AZ863" s="183" t="str">
        <f t="shared" si="439"/>
        <v/>
      </c>
      <c r="BA863" s="173">
        <f t="shared" si="440"/>
        <v>0.25</v>
      </c>
      <c r="BB863" s="174" t="str">
        <f t="shared" si="441"/>
        <v/>
      </c>
      <c r="BC863" s="186">
        <f t="shared" si="464"/>
        <v>0.25</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657" t="s">
        <v>3847</v>
      </c>
      <c r="E864" s="16" t="s">
        <v>3508</v>
      </c>
      <c r="F864" s="34"/>
      <c r="G864" s="134">
        <v>44307</v>
      </c>
      <c r="H864" s="135"/>
      <c r="I864" s="141"/>
      <c r="J864" s="25"/>
      <c r="K864" s="145"/>
      <c r="L864" s="28"/>
      <c r="M864" s="395">
        <v>44322</v>
      </c>
      <c r="N864" s="158">
        <f t="shared" si="447"/>
        <v>12</v>
      </c>
      <c r="O864" s="315"/>
      <c r="P864" s="315"/>
      <c r="Q864" s="315"/>
      <c r="R864" s="315" t="s">
        <v>0</v>
      </c>
      <c r="S864" s="315"/>
      <c r="T864" s="316"/>
      <c r="U864" s="317"/>
      <c r="V864" s="167">
        <v>0.25</v>
      </c>
      <c r="W864" s="313"/>
      <c r="X864" s="313"/>
      <c r="Y864" s="160">
        <f t="shared" si="433"/>
        <v>0.25</v>
      </c>
      <c r="Z864" s="159">
        <f t="shared" si="448"/>
        <v>2.5</v>
      </c>
      <c r="AA864" s="326"/>
      <c r="AB864" s="400">
        <f t="shared" si="457"/>
        <v>-30</v>
      </c>
      <c r="AC864" s="370"/>
      <c r="AD864" s="226" t="str">
        <f t="shared" si="434"/>
        <v/>
      </c>
      <c r="AE864" s="368">
        <f t="shared" si="449"/>
        <v>-27.5</v>
      </c>
      <c r="AF864" s="331"/>
      <c r="AG864" s="333"/>
      <c r="AH864" s="334"/>
      <c r="AI864" s="161">
        <f t="shared" si="450"/>
        <v>0</v>
      </c>
      <c r="AJ864" s="162">
        <f t="shared" si="435"/>
        <v>2.5</v>
      </c>
      <c r="AK864" s="163">
        <f t="shared" si="451"/>
        <v>2.5</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f t="shared" si="436"/>
        <v>12</v>
      </c>
      <c r="AX864" s="165" t="str">
        <f t="shared" si="437"/>
        <v/>
      </c>
      <c r="AY864" s="193">
        <f t="shared" si="438"/>
        <v>12</v>
      </c>
      <c r="AZ864" s="183" t="str">
        <f t="shared" si="439"/>
        <v/>
      </c>
      <c r="BA864" s="173">
        <f t="shared" si="440"/>
        <v>0.25</v>
      </c>
      <c r="BB864" s="174" t="str">
        <f t="shared" si="441"/>
        <v/>
      </c>
      <c r="BC864" s="186">
        <f t="shared" si="464"/>
        <v>0.25</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657" t="s">
        <v>3848</v>
      </c>
      <c r="E865" s="16" t="s">
        <v>3508</v>
      </c>
      <c r="F865" s="34"/>
      <c r="G865" s="134">
        <v>44307</v>
      </c>
      <c r="H865" s="135"/>
      <c r="I865" s="141"/>
      <c r="J865" s="25"/>
      <c r="K865" s="145"/>
      <c r="L865" s="28"/>
      <c r="M865" s="395">
        <v>44322</v>
      </c>
      <c r="N865" s="158">
        <f t="shared" si="447"/>
        <v>12</v>
      </c>
      <c r="O865" s="315"/>
      <c r="P865" s="315"/>
      <c r="Q865" s="315"/>
      <c r="R865" s="315" t="s">
        <v>0</v>
      </c>
      <c r="S865" s="315"/>
      <c r="T865" s="316"/>
      <c r="U865" s="317"/>
      <c r="V865" s="167">
        <v>0.25</v>
      </c>
      <c r="W865" s="313"/>
      <c r="X865" s="313"/>
      <c r="Y865" s="160">
        <f t="shared" si="433"/>
        <v>0.25</v>
      </c>
      <c r="Z865" s="159">
        <f t="shared" si="448"/>
        <v>2.5</v>
      </c>
      <c r="AA865" s="326"/>
      <c r="AB865" s="400">
        <f t="shared" si="457"/>
        <v>-30</v>
      </c>
      <c r="AC865" s="370"/>
      <c r="AD865" s="226" t="str">
        <f t="shared" si="434"/>
        <v/>
      </c>
      <c r="AE865" s="368">
        <f t="shared" si="449"/>
        <v>-27.5</v>
      </c>
      <c r="AF865" s="331"/>
      <c r="AG865" s="333"/>
      <c r="AH865" s="334"/>
      <c r="AI865" s="161">
        <f t="shared" si="450"/>
        <v>0</v>
      </c>
      <c r="AJ865" s="162">
        <f t="shared" si="435"/>
        <v>2.5</v>
      </c>
      <c r="AK865" s="163">
        <f t="shared" si="451"/>
        <v>2.5</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f t="shared" si="436"/>
        <v>12</v>
      </c>
      <c r="AX865" s="165" t="str">
        <f t="shared" si="437"/>
        <v/>
      </c>
      <c r="AY865" s="193">
        <f t="shared" si="438"/>
        <v>12</v>
      </c>
      <c r="AZ865" s="183" t="str">
        <f t="shared" si="439"/>
        <v/>
      </c>
      <c r="BA865" s="173">
        <f t="shared" si="440"/>
        <v>0.25</v>
      </c>
      <c r="BB865" s="174" t="str">
        <f t="shared" si="441"/>
        <v/>
      </c>
      <c r="BC865" s="186">
        <f t="shared" si="464"/>
        <v>0.25</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649" t="s">
        <v>3849</v>
      </c>
      <c r="E866" s="16" t="s">
        <v>3508</v>
      </c>
      <c r="F866" s="17"/>
      <c r="G866" s="134">
        <v>44307</v>
      </c>
      <c r="H866" s="135"/>
      <c r="I866" s="141"/>
      <c r="J866" s="25"/>
      <c r="K866" s="145"/>
      <c r="L866" s="28"/>
      <c r="M866" s="395">
        <v>44322</v>
      </c>
      <c r="N866" s="158">
        <f t="shared" si="447"/>
        <v>12</v>
      </c>
      <c r="O866" s="27"/>
      <c r="P866" s="27"/>
      <c r="Q866" s="27"/>
      <c r="R866" s="27" t="s">
        <v>0</v>
      </c>
      <c r="S866" s="27"/>
      <c r="T866" s="28"/>
      <c r="U866" s="29"/>
      <c r="V866" s="167">
        <v>0.25</v>
      </c>
      <c r="W866" s="313"/>
      <c r="X866" s="313"/>
      <c r="Y866" s="160">
        <f t="shared" si="433"/>
        <v>0.25</v>
      </c>
      <c r="Z866" s="159">
        <f t="shared" si="448"/>
        <v>2.5</v>
      </c>
      <c r="AA866" s="327"/>
      <c r="AB866" s="400">
        <f t="shared" si="457"/>
        <v>-30</v>
      </c>
      <c r="AC866" s="371"/>
      <c r="AD866" s="226" t="str">
        <f t="shared" si="434"/>
        <v/>
      </c>
      <c r="AE866" s="368">
        <f t="shared" si="449"/>
        <v>-27.5</v>
      </c>
      <c r="AF866" s="339"/>
      <c r="AG866" s="338"/>
      <c r="AH866" s="336"/>
      <c r="AI866" s="161">
        <f t="shared" si="450"/>
        <v>0</v>
      </c>
      <c r="AJ866" s="162">
        <f t="shared" si="435"/>
        <v>2.5</v>
      </c>
      <c r="AK866" s="163">
        <f t="shared" si="451"/>
        <v>2.5</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f t="shared" si="436"/>
        <v>12</v>
      </c>
      <c r="AX866" s="165" t="str">
        <f t="shared" si="437"/>
        <v/>
      </c>
      <c r="AY866" s="193">
        <f t="shared" si="438"/>
        <v>12</v>
      </c>
      <c r="AZ866" s="183" t="str">
        <f t="shared" si="439"/>
        <v/>
      </c>
      <c r="BA866" s="173">
        <f t="shared" si="440"/>
        <v>0.25</v>
      </c>
      <c r="BB866" s="174" t="str">
        <f t="shared" si="441"/>
        <v/>
      </c>
      <c r="BC866" s="186">
        <f t="shared" si="464"/>
        <v>0.25</v>
      </c>
      <c r="BD866" s="174" t="str">
        <f t="shared" si="442"/>
        <v/>
      </c>
      <c r="BE866" s="201" t="str">
        <f t="shared" si="443"/>
        <v/>
      </c>
      <c r="BF866" s="174" t="str">
        <f t="shared" si="444"/>
        <v/>
      </c>
      <c r="BG866" s="186" t="str">
        <f t="shared" si="445"/>
        <v/>
      </c>
      <c r="BH866" s="175" t="str">
        <f t="shared" si="446"/>
        <v/>
      </c>
      <c r="BI866" s="632"/>
    </row>
    <row r="867" spans="1:61" ht="56.25" x14ac:dyDescent="0.3">
      <c r="A867" s="221"/>
      <c r="B867" s="222"/>
      <c r="C867" s="213">
        <v>856</v>
      </c>
      <c r="D867" s="643" t="s">
        <v>3841</v>
      </c>
      <c r="E867" s="16" t="s">
        <v>3505</v>
      </c>
      <c r="F867" s="17"/>
      <c r="G867" s="134">
        <v>44307</v>
      </c>
      <c r="H867" s="135"/>
      <c r="I867" s="141"/>
      <c r="J867" s="25"/>
      <c r="K867" s="145"/>
      <c r="L867" s="28"/>
      <c r="M867" s="395">
        <v>44319</v>
      </c>
      <c r="N867" s="158">
        <f t="shared" si="447"/>
        <v>9</v>
      </c>
      <c r="O867" s="27"/>
      <c r="P867" s="27"/>
      <c r="Q867" s="27"/>
      <c r="R867" s="27" t="s">
        <v>0</v>
      </c>
      <c r="S867" s="27"/>
      <c r="T867" s="28"/>
      <c r="U867" s="29"/>
      <c r="V867" s="32">
        <v>0.25</v>
      </c>
      <c r="W867" s="318"/>
      <c r="X867" s="319"/>
      <c r="Y867" s="160">
        <f t="shared" si="433"/>
        <v>0.25</v>
      </c>
      <c r="Z867" s="159">
        <f t="shared" si="448"/>
        <v>2.5</v>
      </c>
      <c r="AA867" s="327"/>
      <c r="AB867" s="400">
        <f t="shared" si="457"/>
        <v>-30</v>
      </c>
      <c r="AC867" s="371"/>
      <c r="AD867" s="226" t="str">
        <f t="shared" si="434"/>
        <v/>
      </c>
      <c r="AE867" s="368">
        <f t="shared" si="449"/>
        <v>-27.5</v>
      </c>
      <c r="AF867" s="339"/>
      <c r="AG867" s="338"/>
      <c r="AH867" s="336"/>
      <c r="AI867" s="161">
        <f t="shared" si="450"/>
        <v>0</v>
      </c>
      <c r="AJ867" s="162">
        <f t="shared" si="435"/>
        <v>2.5</v>
      </c>
      <c r="AK867" s="163">
        <f t="shared" si="451"/>
        <v>2.5</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f t="shared" si="436"/>
        <v>9</v>
      </c>
      <c r="AX867" s="165" t="str">
        <f t="shared" si="437"/>
        <v/>
      </c>
      <c r="AY867" s="193">
        <f t="shared" si="438"/>
        <v>9</v>
      </c>
      <c r="AZ867" s="183" t="str">
        <f t="shared" si="439"/>
        <v/>
      </c>
      <c r="BA867" s="173">
        <f t="shared" si="440"/>
        <v>0.25</v>
      </c>
      <c r="BB867" s="174" t="str">
        <f t="shared" si="441"/>
        <v/>
      </c>
      <c r="BC867" s="186">
        <f t="shared" si="464"/>
        <v>0.25</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651" t="s">
        <v>3842</v>
      </c>
      <c r="E868" s="16" t="s">
        <v>3505</v>
      </c>
      <c r="F868" s="17"/>
      <c r="G868" s="134">
        <v>44307</v>
      </c>
      <c r="H868" s="135"/>
      <c r="I868" s="141"/>
      <c r="J868" s="25"/>
      <c r="K868" s="145"/>
      <c r="L868" s="28"/>
      <c r="M868" s="395">
        <v>44319</v>
      </c>
      <c r="N868" s="158">
        <f t="shared" si="447"/>
        <v>9</v>
      </c>
      <c r="O868" s="27" t="s">
        <v>0</v>
      </c>
      <c r="P868" s="27"/>
      <c r="Q868" s="27"/>
      <c r="R868" s="27"/>
      <c r="S868" s="27"/>
      <c r="T868" s="28"/>
      <c r="U868" s="29"/>
      <c r="V868" s="32">
        <v>0.25</v>
      </c>
      <c r="W868" s="318">
        <v>0.25</v>
      </c>
      <c r="X868" s="319"/>
      <c r="Y868" s="160">
        <f t="shared" si="433"/>
        <v>0.5</v>
      </c>
      <c r="Z868" s="159">
        <f t="shared" si="448"/>
        <v>7.5</v>
      </c>
      <c r="AA868" s="327"/>
      <c r="AB868" s="400">
        <f t="shared" si="457"/>
        <v>-30</v>
      </c>
      <c r="AC868" s="371"/>
      <c r="AD868" s="226" t="str">
        <f t="shared" si="434"/>
        <v/>
      </c>
      <c r="AE868" s="368">
        <f t="shared" si="449"/>
        <v>-22.5</v>
      </c>
      <c r="AF868" s="339"/>
      <c r="AG868" s="338"/>
      <c r="AH868" s="336"/>
      <c r="AI868" s="161">
        <f t="shared" si="450"/>
        <v>0</v>
      </c>
      <c r="AJ868" s="162">
        <f t="shared" si="435"/>
        <v>7.5</v>
      </c>
      <c r="AK868" s="163">
        <f t="shared" si="451"/>
        <v>7.5</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f t="shared" si="436"/>
        <v>9</v>
      </c>
      <c r="AX868" s="165" t="str">
        <f t="shared" si="437"/>
        <v/>
      </c>
      <c r="AY868" s="193">
        <f t="shared" si="438"/>
        <v>9</v>
      </c>
      <c r="AZ868" s="183" t="str">
        <f t="shared" si="439"/>
        <v/>
      </c>
      <c r="BA868" s="173">
        <f t="shared" si="440"/>
        <v>0.25</v>
      </c>
      <c r="BB868" s="174" t="str">
        <f t="shared" si="441"/>
        <v/>
      </c>
      <c r="BC868" s="186">
        <f t="shared" si="464"/>
        <v>0.25</v>
      </c>
      <c r="BD868" s="174" t="str">
        <f t="shared" si="442"/>
        <v/>
      </c>
      <c r="BE868" s="201">
        <f t="shared" si="443"/>
        <v>0.25</v>
      </c>
      <c r="BF868" s="174" t="str">
        <f t="shared" si="444"/>
        <v/>
      </c>
      <c r="BG868" s="186">
        <f t="shared" si="445"/>
        <v>0.25</v>
      </c>
      <c r="BH868" s="175" t="str">
        <f t="shared" si="446"/>
        <v/>
      </c>
      <c r="BI868" s="632"/>
    </row>
    <row r="869" spans="1:61" ht="18.75" x14ac:dyDescent="0.3">
      <c r="A869" s="221"/>
      <c r="B869" s="222"/>
      <c r="C869" s="214">
        <v>858</v>
      </c>
      <c r="D869" s="683" t="s">
        <v>3843</v>
      </c>
      <c r="E869" s="18" t="s">
        <v>3505</v>
      </c>
      <c r="F869" s="17"/>
      <c r="G869" s="134">
        <v>44307</v>
      </c>
      <c r="H869" s="135"/>
      <c r="I869" s="141"/>
      <c r="J869" s="25"/>
      <c r="K869" s="145"/>
      <c r="L869" s="28"/>
      <c r="M869" s="395">
        <v>44319</v>
      </c>
      <c r="N869" s="158">
        <f t="shared" si="447"/>
        <v>9</v>
      </c>
      <c r="O869" s="27"/>
      <c r="P869" s="27"/>
      <c r="Q869" s="27"/>
      <c r="R869" s="27" t="s">
        <v>0</v>
      </c>
      <c r="S869" s="27"/>
      <c r="T869" s="28"/>
      <c r="U869" s="29"/>
      <c r="V869" s="32">
        <v>0.25</v>
      </c>
      <c r="W869" s="318"/>
      <c r="X869" s="319"/>
      <c r="Y869" s="160">
        <f t="shared" si="433"/>
        <v>0.25</v>
      </c>
      <c r="Z869" s="159">
        <f t="shared" si="448"/>
        <v>2.5</v>
      </c>
      <c r="AA869" s="327"/>
      <c r="AB869" s="400">
        <f t="shared" si="457"/>
        <v>-30</v>
      </c>
      <c r="AC869" s="371"/>
      <c r="AD869" s="226" t="str">
        <f t="shared" si="434"/>
        <v/>
      </c>
      <c r="AE869" s="368">
        <f t="shared" si="449"/>
        <v>-27.5</v>
      </c>
      <c r="AF869" s="339"/>
      <c r="AG869" s="338"/>
      <c r="AH869" s="336"/>
      <c r="AI869" s="161">
        <f t="shared" si="450"/>
        <v>0</v>
      </c>
      <c r="AJ869" s="162">
        <f t="shared" si="435"/>
        <v>2.5</v>
      </c>
      <c r="AK869" s="163">
        <f t="shared" si="451"/>
        <v>2.5</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f t="shared" si="436"/>
        <v>9</v>
      </c>
      <c r="AX869" s="165" t="str">
        <f t="shared" si="437"/>
        <v/>
      </c>
      <c r="AY869" s="193">
        <f t="shared" si="438"/>
        <v>9</v>
      </c>
      <c r="AZ869" s="183" t="str">
        <f t="shared" si="439"/>
        <v/>
      </c>
      <c r="BA869" s="173">
        <f t="shared" si="440"/>
        <v>0.25</v>
      </c>
      <c r="BB869" s="174" t="str">
        <f t="shared" si="441"/>
        <v/>
      </c>
      <c r="BC869" s="186">
        <f t="shared" si="464"/>
        <v>0.25</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651" t="s">
        <v>3844</v>
      </c>
      <c r="E870" s="18" t="s">
        <v>3505</v>
      </c>
      <c r="F870" s="17"/>
      <c r="G870" s="134">
        <v>44307</v>
      </c>
      <c r="H870" s="135"/>
      <c r="I870" s="141"/>
      <c r="J870" s="25"/>
      <c r="K870" s="145"/>
      <c r="L870" s="28"/>
      <c r="M870" s="395">
        <v>44319</v>
      </c>
      <c r="N870" s="158">
        <f t="shared" si="447"/>
        <v>9</v>
      </c>
      <c r="O870" s="27"/>
      <c r="P870" s="27"/>
      <c r="Q870" s="27"/>
      <c r="R870" s="27" t="s">
        <v>0</v>
      </c>
      <c r="S870" s="27"/>
      <c r="T870" s="28"/>
      <c r="U870" s="29"/>
      <c r="V870" s="32">
        <v>0.25</v>
      </c>
      <c r="W870" s="318"/>
      <c r="X870" s="319"/>
      <c r="Y870" s="160">
        <f t="shared" si="433"/>
        <v>0.25</v>
      </c>
      <c r="Z870" s="159">
        <f t="shared" si="448"/>
        <v>2.5</v>
      </c>
      <c r="AA870" s="327"/>
      <c r="AB870" s="400">
        <f t="shared" si="457"/>
        <v>-30</v>
      </c>
      <c r="AC870" s="371"/>
      <c r="AD870" s="226" t="str">
        <f t="shared" si="434"/>
        <v/>
      </c>
      <c r="AE870" s="368">
        <f t="shared" si="449"/>
        <v>-27.5</v>
      </c>
      <c r="AF870" s="339"/>
      <c r="AG870" s="338"/>
      <c r="AH870" s="336"/>
      <c r="AI870" s="161">
        <f t="shared" si="450"/>
        <v>0</v>
      </c>
      <c r="AJ870" s="162">
        <f t="shared" si="435"/>
        <v>2.5</v>
      </c>
      <c r="AK870" s="163">
        <f t="shared" si="451"/>
        <v>2.5</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f t="shared" si="436"/>
        <v>9</v>
      </c>
      <c r="AX870" s="165" t="str">
        <f t="shared" si="437"/>
        <v/>
      </c>
      <c r="AY870" s="193">
        <f t="shared" si="438"/>
        <v>9</v>
      </c>
      <c r="AZ870" s="183" t="str">
        <f t="shared" si="439"/>
        <v/>
      </c>
      <c r="BA870" s="173">
        <f t="shared" si="440"/>
        <v>0.25</v>
      </c>
      <c r="BB870" s="174" t="str">
        <f t="shared" si="441"/>
        <v/>
      </c>
      <c r="BC870" s="186">
        <f t="shared" si="464"/>
        <v>0.25</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658" t="s">
        <v>3845</v>
      </c>
      <c r="E871" s="18" t="s">
        <v>3505</v>
      </c>
      <c r="F871" s="17"/>
      <c r="G871" s="134">
        <v>44307</v>
      </c>
      <c r="H871" s="137"/>
      <c r="I871" s="143"/>
      <c r="J871" s="80"/>
      <c r="K871" s="147"/>
      <c r="L871" s="30"/>
      <c r="M871" s="395">
        <v>44319</v>
      </c>
      <c r="N871" s="158">
        <f t="shared" si="447"/>
        <v>9</v>
      </c>
      <c r="O871" s="27"/>
      <c r="P871" s="27"/>
      <c r="Q871" s="27"/>
      <c r="R871" s="27" t="s">
        <v>0</v>
      </c>
      <c r="S871" s="27"/>
      <c r="T871" s="28"/>
      <c r="U871" s="29"/>
      <c r="V871" s="32">
        <v>0.25</v>
      </c>
      <c r="W871" s="318"/>
      <c r="X871" s="319"/>
      <c r="Y871" s="160">
        <f t="shared" si="433"/>
        <v>0.25</v>
      </c>
      <c r="Z871" s="159">
        <f t="shared" si="448"/>
        <v>2.5</v>
      </c>
      <c r="AA871" s="327"/>
      <c r="AB871" s="400">
        <f t="shared" si="457"/>
        <v>-30</v>
      </c>
      <c r="AC871" s="371"/>
      <c r="AD871" s="226" t="str">
        <f t="shared" si="434"/>
        <v/>
      </c>
      <c r="AE871" s="368">
        <f t="shared" si="449"/>
        <v>-27.5</v>
      </c>
      <c r="AF871" s="339"/>
      <c r="AG871" s="338"/>
      <c r="AH871" s="336"/>
      <c r="AI871" s="161">
        <f t="shared" si="450"/>
        <v>0</v>
      </c>
      <c r="AJ871" s="162">
        <f t="shared" si="435"/>
        <v>2.5</v>
      </c>
      <c r="AK871" s="163">
        <f t="shared" si="451"/>
        <v>2.5</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f t="shared" si="436"/>
        <v>9</v>
      </c>
      <c r="AX871" s="165" t="str">
        <f t="shared" si="437"/>
        <v/>
      </c>
      <c r="AY871" s="193">
        <f t="shared" si="438"/>
        <v>9</v>
      </c>
      <c r="AZ871" s="183" t="str">
        <f t="shared" si="439"/>
        <v/>
      </c>
      <c r="BA871" s="173">
        <f t="shared" si="440"/>
        <v>0.25</v>
      </c>
      <c r="BB871" s="174" t="str">
        <f t="shared" si="441"/>
        <v/>
      </c>
      <c r="BC871" s="186">
        <f t="shared" si="464"/>
        <v>0.25</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658" t="s">
        <v>3846</v>
      </c>
      <c r="E872" s="18" t="s">
        <v>3505</v>
      </c>
      <c r="F872" s="17"/>
      <c r="G872" s="134">
        <v>44307</v>
      </c>
      <c r="H872" s="135"/>
      <c r="I872" s="141"/>
      <c r="J872" s="25"/>
      <c r="K872" s="145"/>
      <c r="L872" s="28"/>
      <c r="M872" s="395">
        <v>44319</v>
      </c>
      <c r="N872" s="158">
        <f t="shared" si="447"/>
        <v>9</v>
      </c>
      <c r="O872" s="27" t="s">
        <v>0</v>
      </c>
      <c r="P872" s="27"/>
      <c r="Q872" s="27"/>
      <c r="R872" s="27"/>
      <c r="S872" s="27"/>
      <c r="T872" s="28"/>
      <c r="U872" s="29"/>
      <c r="V872" s="32">
        <v>0.25</v>
      </c>
      <c r="W872" s="318">
        <v>0.25</v>
      </c>
      <c r="X872" s="319"/>
      <c r="Y872" s="160">
        <f t="shared" si="433"/>
        <v>0.5</v>
      </c>
      <c r="Z872" s="159">
        <f t="shared" si="448"/>
        <v>7.5</v>
      </c>
      <c r="AA872" s="327"/>
      <c r="AB872" s="400">
        <f t="shared" si="457"/>
        <v>-30</v>
      </c>
      <c r="AC872" s="371"/>
      <c r="AD872" s="226" t="str">
        <f t="shared" si="434"/>
        <v/>
      </c>
      <c r="AE872" s="368">
        <f t="shared" si="449"/>
        <v>-22.5</v>
      </c>
      <c r="AF872" s="339"/>
      <c r="AG872" s="338"/>
      <c r="AH872" s="336"/>
      <c r="AI872" s="161">
        <f t="shared" si="450"/>
        <v>0</v>
      </c>
      <c r="AJ872" s="162">
        <f t="shared" si="435"/>
        <v>7.5</v>
      </c>
      <c r="AK872" s="163">
        <f t="shared" si="451"/>
        <v>7.5</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f t="shared" si="436"/>
        <v>9</v>
      </c>
      <c r="AX872" s="165" t="str">
        <f t="shared" si="437"/>
        <v/>
      </c>
      <c r="AY872" s="193">
        <f t="shared" si="438"/>
        <v>9</v>
      </c>
      <c r="AZ872" s="183" t="str">
        <f t="shared" si="439"/>
        <v/>
      </c>
      <c r="BA872" s="173">
        <f t="shared" si="440"/>
        <v>0.25</v>
      </c>
      <c r="BB872" s="174" t="str">
        <f t="shared" si="441"/>
        <v/>
      </c>
      <c r="BC872" s="186">
        <f t="shared" si="464"/>
        <v>0.25</v>
      </c>
      <c r="BD872" s="174" t="str">
        <f t="shared" si="442"/>
        <v/>
      </c>
      <c r="BE872" s="201">
        <f t="shared" si="443"/>
        <v>0.25</v>
      </c>
      <c r="BF872" s="174" t="str">
        <f t="shared" si="444"/>
        <v/>
      </c>
      <c r="BG872" s="186">
        <f t="shared" si="445"/>
        <v>0.25</v>
      </c>
      <c r="BH872" s="175" t="str">
        <f t="shared" si="446"/>
        <v/>
      </c>
      <c r="BI872" s="632"/>
    </row>
    <row r="873" spans="1:61" ht="18.75" x14ac:dyDescent="0.3">
      <c r="A873" s="221"/>
      <c r="B873" s="222"/>
      <c r="C873" s="214">
        <v>862</v>
      </c>
      <c r="D873" s="658" t="s">
        <v>3847</v>
      </c>
      <c r="E873" s="18" t="s">
        <v>3505</v>
      </c>
      <c r="F873" s="17"/>
      <c r="G873" s="134">
        <v>44307</v>
      </c>
      <c r="H873" s="135"/>
      <c r="I873" s="141"/>
      <c r="J873" s="25"/>
      <c r="K873" s="145"/>
      <c r="L873" s="28"/>
      <c r="M873" s="395">
        <v>44319</v>
      </c>
      <c r="N873" s="158">
        <f t="shared" si="447"/>
        <v>9</v>
      </c>
      <c r="O873" s="27"/>
      <c r="P873" s="27"/>
      <c r="Q873" s="27"/>
      <c r="R873" s="27" t="s">
        <v>0</v>
      </c>
      <c r="S873" s="27"/>
      <c r="T873" s="28"/>
      <c r="U873" s="29"/>
      <c r="V873" s="32">
        <v>0.25</v>
      </c>
      <c r="W873" s="318"/>
      <c r="X873" s="319"/>
      <c r="Y873" s="160">
        <f t="shared" si="433"/>
        <v>0.25</v>
      </c>
      <c r="Z873" s="159">
        <f t="shared" si="448"/>
        <v>2.5</v>
      </c>
      <c r="AA873" s="327"/>
      <c r="AB873" s="400">
        <f t="shared" si="457"/>
        <v>-30</v>
      </c>
      <c r="AC873" s="371"/>
      <c r="AD873" s="226" t="str">
        <f t="shared" si="434"/>
        <v/>
      </c>
      <c r="AE873" s="368">
        <f t="shared" si="449"/>
        <v>-27.5</v>
      </c>
      <c r="AF873" s="339"/>
      <c r="AG873" s="338"/>
      <c r="AH873" s="336"/>
      <c r="AI873" s="161">
        <f t="shared" si="450"/>
        <v>0</v>
      </c>
      <c r="AJ873" s="162">
        <f t="shared" si="435"/>
        <v>2.5</v>
      </c>
      <c r="AK873" s="163">
        <f t="shared" si="451"/>
        <v>2.5</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f t="shared" si="436"/>
        <v>9</v>
      </c>
      <c r="AX873" s="165" t="str">
        <f t="shared" si="437"/>
        <v/>
      </c>
      <c r="AY873" s="193">
        <f t="shared" si="438"/>
        <v>9</v>
      </c>
      <c r="AZ873" s="183" t="str">
        <f t="shared" si="439"/>
        <v/>
      </c>
      <c r="BA873" s="173">
        <f t="shared" si="440"/>
        <v>0.25</v>
      </c>
      <c r="BB873" s="174" t="str">
        <f t="shared" si="441"/>
        <v/>
      </c>
      <c r="BC873" s="186">
        <f t="shared" si="464"/>
        <v>0.25</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658" t="s">
        <v>3848</v>
      </c>
      <c r="E874" s="18" t="s">
        <v>3505</v>
      </c>
      <c r="F874" s="17"/>
      <c r="G874" s="134">
        <v>44307</v>
      </c>
      <c r="H874" s="135"/>
      <c r="I874" s="141"/>
      <c r="J874" s="25"/>
      <c r="K874" s="145"/>
      <c r="L874" s="28"/>
      <c r="M874" s="395">
        <v>44319</v>
      </c>
      <c r="N874" s="158">
        <f t="shared" si="447"/>
        <v>9</v>
      </c>
      <c r="O874" s="27"/>
      <c r="P874" s="27"/>
      <c r="Q874" s="27"/>
      <c r="R874" s="27" t="s">
        <v>0</v>
      </c>
      <c r="S874" s="27"/>
      <c r="T874" s="28"/>
      <c r="U874" s="29"/>
      <c r="V874" s="32">
        <v>0.25</v>
      </c>
      <c r="W874" s="318"/>
      <c r="X874" s="319"/>
      <c r="Y874" s="160">
        <f t="shared" si="433"/>
        <v>0.25</v>
      </c>
      <c r="Z874" s="159">
        <f t="shared" si="448"/>
        <v>2.5</v>
      </c>
      <c r="AA874" s="327"/>
      <c r="AB874" s="400">
        <f t="shared" si="457"/>
        <v>-30</v>
      </c>
      <c r="AC874" s="371"/>
      <c r="AD874" s="226" t="str">
        <f t="shared" si="434"/>
        <v/>
      </c>
      <c r="AE874" s="368">
        <f t="shared" si="449"/>
        <v>-27.5</v>
      </c>
      <c r="AF874" s="339"/>
      <c r="AG874" s="338"/>
      <c r="AH874" s="336"/>
      <c r="AI874" s="161">
        <f t="shared" si="450"/>
        <v>0</v>
      </c>
      <c r="AJ874" s="162">
        <f t="shared" si="435"/>
        <v>2.5</v>
      </c>
      <c r="AK874" s="163">
        <f t="shared" si="451"/>
        <v>2.5</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f t="shared" si="436"/>
        <v>9</v>
      </c>
      <c r="AX874" s="165" t="str">
        <f t="shared" si="437"/>
        <v/>
      </c>
      <c r="AY874" s="193">
        <f t="shared" si="438"/>
        <v>9</v>
      </c>
      <c r="AZ874" s="183" t="str">
        <f t="shared" si="439"/>
        <v/>
      </c>
      <c r="BA874" s="173">
        <f t="shared" si="440"/>
        <v>0.25</v>
      </c>
      <c r="BB874" s="174" t="str">
        <f t="shared" si="441"/>
        <v/>
      </c>
      <c r="BC874" s="186">
        <f t="shared" si="464"/>
        <v>0.25</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651" t="s">
        <v>3849</v>
      </c>
      <c r="E875" s="18" t="s">
        <v>3505</v>
      </c>
      <c r="F875" s="17"/>
      <c r="G875" s="134">
        <v>44307</v>
      </c>
      <c r="H875" s="135"/>
      <c r="I875" s="141"/>
      <c r="J875" s="25"/>
      <c r="K875" s="145"/>
      <c r="L875" s="28"/>
      <c r="M875" s="395">
        <v>44319</v>
      </c>
      <c r="N875" s="158">
        <f t="shared" si="447"/>
        <v>9</v>
      </c>
      <c r="O875" s="27"/>
      <c r="P875" s="27"/>
      <c r="Q875" s="27"/>
      <c r="R875" s="27" t="s">
        <v>0</v>
      </c>
      <c r="S875" s="27"/>
      <c r="T875" s="28"/>
      <c r="U875" s="29"/>
      <c r="V875" s="32">
        <v>0.25</v>
      </c>
      <c r="W875" s="318"/>
      <c r="X875" s="319"/>
      <c r="Y875" s="160">
        <f t="shared" si="433"/>
        <v>0.25</v>
      </c>
      <c r="Z875" s="159">
        <f t="shared" si="448"/>
        <v>2.5</v>
      </c>
      <c r="AA875" s="327"/>
      <c r="AB875" s="400">
        <f t="shared" si="457"/>
        <v>-30</v>
      </c>
      <c r="AC875" s="371"/>
      <c r="AD875" s="226" t="str">
        <f t="shared" si="434"/>
        <v/>
      </c>
      <c r="AE875" s="368">
        <f t="shared" si="449"/>
        <v>-27.5</v>
      </c>
      <c r="AF875" s="339"/>
      <c r="AG875" s="338"/>
      <c r="AH875" s="336"/>
      <c r="AI875" s="161">
        <f t="shared" si="450"/>
        <v>0</v>
      </c>
      <c r="AJ875" s="162">
        <f t="shared" si="435"/>
        <v>2.5</v>
      </c>
      <c r="AK875" s="163">
        <f t="shared" si="451"/>
        <v>2.5</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f t="shared" si="436"/>
        <v>9</v>
      </c>
      <c r="AX875" s="165" t="str">
        <f t="shared" si="437"/>
        <v/>
      </c>
      <c r="AY875" s="193">
        <f t="shared" si="438"/>
        <v>9</v>
      </c>
      <c r="AZ875" s="183" t="str">
        <f t="shared" si="439"/>
        <v/>
      </c>
      <c r="BA875" s="173">
        <f t="shared" si="440"/>
        <v>0.25</v>
      </c>
      <c r="BB875" s="174" t="str">
        <f t="shared" si="441"/>
        <v/>
      </c>
      <c r="BC875" s="186">
        <f t="shared" si="464"/>
        <v>0.25</v>
      </c>
      <c r="BD875" s="174" t="str">
        <f t="shared" si="442"/>
        <v/>
      </c>
      <c r="BE875" s="201" t="str">
        <f t="shared" si="443"/>
        <v/>
      </c>
      <c r="BF875" s="174" t="str">
        <f t="shared" si="444"/>
        <v/>
      </c>
      <c r="BG875" s="186" t="str">
        <f t="shared" si="445"/>
        <v/>
      </c>
      <c r="BH875" s="175" t="str">
        <f t="shared" si="446"/>
        <v/>
      </c>
      <c r="BI875" s="632"/>
    </row>
    <row r="876" spans="1:61" ht="56.25" x14ac:dyDescent="0.3">
      <c r="A876" s="221"/>
      <c r="B876" s="222"/>
      <c r="C876" s="214">
        <v>865</v>
      </c>
      <c r="D876" s="647" t="s">
        <v>3841</v>
      </c>
      <c r="E876" s="16" t="s">
        <v>3541</v>
      </c>
      <c r="F876" s="17"/>
      <c r="G876" s="134">
        <v>44307</v>
      </c>
      <c r="H876" s="135"/>
      <c r="I876" s="141"/>
      <c r="J876" s="25"/>
      <c r="K876" s="145"/>
      <c r="L876" s="28"/>
      <c r="M876" s="395">
        <v>44322</v>
      </c>
      <c r="N876" s="158">
        <f t="shared" si="447"/>
        <v>12</v>
      </c>
      <c r="O876" s="27"/>
      <c r="P876" s="27"/>
      <c r="Q876" s="27"/>
      <c r="R876" s="27" t="s">
        <v>0</v>
      </c>
      <c r="S876" s="27"/>
      <c r="T876" s="28"/>
      <c r="U876" s="29"/>
      <c r="V876" s="32">
        <v>0.25</v>
      </c>
      <c r="W876" s="318"/>
      <c r="X876" s="319"/>
      <c r="Y876" s="160">
        <f t="shared" si="433"/>
        <v>0.25</v>
      </c>
      <c r="Z876" s="159">
        <f t="shared" si="448"/>
        <v>2.5</v>
      </c>
      <c r="AA876" s="327"/>
      <c r="AB876" s="400">
        <f t="shared" si="457"/>
        <v>-30</v>
      </c>
      <c r="AC876" s="371"/>
      <c r="AD876" s="226" t="str">
        <f t="shared" si="434"/>
        <v/>
      </c>
      <c r="AE876" s="368">
        <f t="shared" si="449"/>
        <v>-27.5</v>
      </c>
      <c r="AF876" s="339"/>
      <c r="AG876" s="338"/>
      <c r="AH876" s="336"/>
      <c r="AI876" s="161">
        <f t="shared" si="450"/>
        <v>0</v>
      </c>
      <c r="AJ876" s="162">
        <f t="shared" si="435"/>
        <v>2.5</v>
      </c>
      <c r="AK876" s="163">
        <f t="shared" si="451"/>
        <v>2.5</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f t="shared" si="436"/>
        <v>12</v>
      </c>
      <c r="AX876" s="165" t="str">
        <f t="shared" si="437"/>
        <v/>
      </c>
      <c r="AY876" s="193">
        <f t="shared" si="438"/>
        <v>12</v>
      </c>
      <c r="AZ876" s="183" t="str">
        <f t="shared" si="439"/>
        <v/>
      </c>
      <c r="BA876" s="173">
        <f t="shared" si="440"/>
        <v>0.25</v>
      </c>
      <c r="BB876" s="174" t="str">
        <f t="shared" si="441"/>
        <v/>
      </c>
      <c r="BC876" s="186">
        <f t="shared" si="464"/>
        <v>0.25</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653" t="s">
        <v>3842</v>
      </c>
      <c r="E877" s="18" t="s">
        <v>3541</v>
      </c>
      <c r="F877" s="17"/>
      <c r="G877" s="134">
        <v>44307</v>
      </c>
      <c r="H877" s="135"/>
      <c r="I877" s="141"/>
      <c r="J877" s="25"/>
      <c r="K877" s="145"/>
      <c r="L877" s="28"/>
      <c r="M877" s="395">
        <v>44322</v>
      </c>
      <c r="N877" s="158">
        <f t="shared" si="447"/>
        <v>12</v>
      </c>
      <c r="O877" s="27"/>
      <c r="P877" s="27"/>
      <c r="Q877" s="27"/>
      <c r="R877" s="27" t="s">
        <v>0</v>
      </c>
      <c r="S877" s="27"/>
      <c r="T877" s="28"/>
      <c r="U877" s="29"/>
      <c r="V877" s="32">
        <v>0.25</v>
      </c>
      <c r="W877" s="318"/>
      <c r="X877" s="319"/>
      <c r="Y877" s="160">
        <f t="shared" si="433"/>
        <v>0.25</v>
      </c>
      <c r="Z877" s="159">
        <f t="shared" si="448"/>
        <v>2.5</v>
      </c>
      <c r="AA877" s="327"/>
      <c r="AB877" s="400">
        <f t="shared" si="457"/>
        <v>-30</v>
      </c>
      <c r="AC877" s="371"/>
      <c r="AD877" s="226" t="str">
        <f t="shared" si="434"/>
        <v/>
      </c>
      <c r="AE877" s="368">
        <f t="shared" si="449"/>
        <v>-27.5</v>
      </c>
      <c r="AF877" s="339"/>
      <c r="AG877" s="338"/>
      <c r="AH877" s="336"/>
      <c r="AI877" s="161">
        <f t="shared" si="450"/>
        <v>0</v>
      </c>
      <c r="AJ877" s="162">
        <f t="shared" si="435"/>
        <v>2.5</v>
      </c>
      <c r="AK877" s="163">
        <f t="shared" si="451"/>
        <v>2.5</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f t="shared" si="436"/>
        <v>12</v>
      </c>
      <c r="AX877" s="165" t="str">
        <f t="shared" si="437"/>
        <v/>
      </c>
      <c r="AY877" s="193">
        <f t="shared" si="438"/>
        <v>12</v>
      </c>
      <c r="AZ877" s="183" t="str">
        <f t="shared" si="439"/>
        <v/>
      </c>
      <c r="BA877" s="173">
        <f t="shared" si="440"/>
        <v>0.25</v>
      </c>
      <c r="BB877" s="174" t="str">
        <f t="shared" si="441"/>
        <v/>
      </c>
      <c r="BC877" s="186">
        <f t="shared" si="464"/>
        <v>0.25</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684" t="s">
        <v>3843</v>
      </c>
      <c r="E878" s="16" t="s">
        <v>3541</v>
      </c>
      <c r="F878" s="17"/>
      <c r="G878" s="134">
        <v>44307</v>
      </c>
      <c r="H878" s="135"/>
      <c r="I878" s="141"/>
      <c r="J878" s="25"/>
      <c r="K878" s="145"/>
      <c r="L878" s="28"/>
      <c r="M878" s="395">
        <v>44322</v>
      </c>
      <c r="N878" s="158">
        <f t="shared" si="447"/>
        <v>12</v>
      </c>
      <c r="O878" s="27"/>
      <c r="P878" s="27"/>
      <c r="Q878" s="27"/>
      <c r="R878" s="27" t="s">
        <v>0</v>
      </c>
      <c r="S878" s="27"/>
      <c r="T878" s="28"/>
      <c r="U878" s="29"/>
      <c r="V878" s="32">
        <v>0.25</v>
      </c>
      <c r="W878" s="318"/>
      <c r="X878" s="319"/>
      <c r="Y878" s="160">
        <f t="shared" si="433"/>
        <v>0.25</v>
      </c>
      <c r="Z878" s="159">
        <f t="shared" si="448"/>
        <v>2.5</v>
      </c>
      <c r="AA878" s="327"/>
      <c r="AB878" s="400">
        <f t="shared" si="457"/>
        <v>-30</v>
      </c>
      <c r="AC878" s="371"/>
      <c r="AD878" s="226" t="str">
        <f t="shared" si="434"/>
        <v/>
      </c>
      <c r="AE878" s="368">
        <f t="shared" si="449"/>
        <v>-27.5</v>
      </c>
      <c r="AF878" s="339"/>
      <c r="AG878" s="338"/>
      <c r="AH878" s="336"/>
      <c r="AI878" s="161">
        <f t="shared" si="450"/>
        <v>0</v>
      </c>
      <c r="AJ878" s="162">
        <f t="shared" si="435"/>
        <v>2.5</v>
      </c>
      <c r="AK878" s="163">
        <f t="shared" si="451"/>
        <v>2.5</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f t="shared" si="436"/>
        <v>12</v>
      </c>
      <c r="AX878" s="165" t="str">
        <f t="shared" si="437"/>
        <v/>
      </c>
      <c r="AY878" s="193">
        <f t="shared" si="438"/>
        <v>12</v>
      </c>
      <c r="AZ878" s="183" t="str">
        <f t="shared" si="439"/>
        <v/>
      </c>
      <c r="BA878" s="173">
        <f t="shared" si="440"/>
        <v>0.25</v>
      </c>
      <c r="BB878" s="174" t="str">
        <f t="shared" si="441"/>
        <v/>
      </c>
      <c r="BC878" s="186">
        <f t="shared" si="464"/>
        <v>0.25</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653" t="s">
        <v>3844</v>
      </c>
      <c r="E879" s="16" t="s">
        <v>3541</v>
      </c>
      <c r="F879" s="17"/>
      <c r="G879" s="134">
        <v>44307</v>
      </c>
      <c r="H879" s="135"/>
      <c r="I879" s="141"/>
      <c r="J879" s="25"/>
      <c r="K879" s="145"/>
      <c r="L879" s="28"/>
      <c r="M879" s="395">
        <v>44322</v>
      </c>
      <c r="N879" s="158">
        <f t="shared" si="447"/>
        <v>12</v>
      </c>
      <c r="O879" s="27"/>
      <c r="P879" s="27"/>
      <c r="Q879" s="27"/>
      <c r="R879" s="27" t="s">
        <v>0</v>
      </c>
      <c r="S879" s="27"/>
      <c r="T879" s="28"/>
      <c r="U879" s="29"/>
      <c r="V879" s="32">
        <v>0.25</v>
      </c>
      <c r="W879" s="318"/>
      <c r="X879" s="319"/>
      <c r="Y879" s="160">
        <f t="shared" si="433"/>
        <v>0.25</v>
      </c>
      <c r="Z879" s="159">
        <f t="shared" si="448"/>
        <v>2.5</v>
      </c>
      <c r="AA879" s="327"/>
      <c r="AB879" s="400">
        <f t="shared" si="457"/>
        <v>-30</v>
      </c>
      <c r="AC879" s="371"/>
      <c r="AD879" s="226" t="str">
        <f t="shared" si="434"/>
        <v/>
      </c>
      <c r="AE879" s="368">
        <f t="shared" si="449"/>
        <v>-27.5</v>
      </c>
      <c r="AF879" s="339"/>
      <c r="AG879" s="338"/>
      <c r="AH879" s="336"/>
      <c r="AI879" s="161">
        <f t="shared" si="450"/>
        <v>0</v>
      </c>
      <c r="AJ879" s="162">
        <f t="shared" si="435"/>
        <v>2.5</v>
      </c>
      <c r="AK879" s="163">
        <f t="shared" si="451"/>
        <v>2.5</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f t="shared" si="436"/>
        <v>12</v>
      </c>
      <c r="AX879" s="165" t="str">
        <f t="shared" si="437"/>
        <v/>
      </c>
      <c r="AY879" s="193">
        <f t="shared" si="438"/>
        <v>12</v>
      </c>
      <c r="AZ879" s="183" t="str">
        <f t="shared" si="439"/>
        <v/>
      </c>
      <c r="BA879" s="173">
        <f t="shared" si="440"/>
        <v>0.25</v>
      </c>
      <c r="BB879" s="174" t="str">
        <f t="shared" si="441"/>
        <v/>
      </c>
      <c r="BC879" s="186">
        <f t="shared" si="464"/>
        <v>0.25</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659" t="s">
        <v>3845</v>
      </c>
      <c r="E880" s="16" t="s">
        <v>3541</v>
      </c>
      <c r="F880" s="17"/>
      <c r="G880" s="134">
        <v>44307</v>
      </c>
      <c r="H880" s="135"/>
      <c r="I880" s="141"/>
      <c r="J880" s="25"/>
      <c r="K880" s="145"/>
      <c r="L880" s="28"/>
      <c r="M880" s="395">
        <v>44322</v>
      </c>
      <c r="N880" s="158">
        <f t="shared" si="447"/>
        <v>12</v>
      </c>
      <c r="O880" s="27"/>
      <c r="P880" s="27"/>
      <c r="Q880" s="27"/>
      <c r="R880" s="27" t="s">
        <v>0</v>
      </c>
      <c r="S880" s="27"/>
      <c r="T880" s="28"/>
      <c r="U880" s="29"/>
      <c r="V880" s="32">
        <v>0.25</v>
      </c>
      <c r="W880" s="318"/>
      <c r="X880" s="319"/>
      <c r="Y880" s="160">
        <f t="shared" si="433"/>
        <v>0.25</v>
      </c>
      <c r="Z880" s="159">
        <f t="shared" si="448"/>
        <v>2.5</v>
      </c>
      <c r="AA880" s="327"/>
      <c r="AB880" s="400">
        <f t="shared" si="457"/>
        <v>-30</v>
      </c>
      <c r="AC880" s="371"/>
      <c r="AD880" s="226" t="str">
        <f t="shared" si="434"/>
        <v/>
      </c>
      <c r="AE880" s="368">
        <f t="shared" si="449"/>
        <v>-27.5</v>
      </c>
      <c r="AF880" s="339"/>
      <c r="AG880" s="338"/>
      <c r="AH880" s="336"/>
      <c r="AI880" s="161">
        <f t="shared" si="450"/>
        <v>0</v>
      </c>
      <c r="AJ880" s="162">
        <f t="shared" si="435"/>
        <v>2.5</v>
      </c>
      <c r="AK880" s="163">
        <f t="shared" si="451"/>
        <v>2.5</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f t="shared" si="436"/>
        <v>12</v>
      </c>
      <c r="AX880" s="165" t="str">
        <f t="shared" si="437"/>
        <v/>
      </c>
      <c r="AY880" s="193">
        <f t="shared" si="438"/>
        <v>12</v>
      </c>
      <c r="AZ880" s="183" t="str">
        <f t="shared" si="439"/>
        <v/>
      </c>
      <c r="BA880" s="173">
        <f t="shared" si="440"/>
        <v>0.25</v>
      </c>
      <c r="BB880" s="174" t="str">
        <f t="shared" si="441"/>
        <v/>
      </c>
      <c r="BC880" s="186">
        <f t="shared" si="464"/>
        <v>0.25</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659" t="s">
        <v>3846</v>
      </c>
      <c r="E881" s="18" t="s">
        <v>3541</v>
      </c>
      <c r="F881" s="17"/>
      <c r="G881" s="134">
        <v>44307</v>
      </c>
      <c r="H881" s="135"/>
      <c r="I881" s="141"/>
      <c r="J881" s="25"/>
      <c r="K881" s="145"/>
      <c r="L881" s="28"/>
      <c r="M881" s="395">
        <v>44322</v>
      </c>
      <c r="N881" s="158">
        <f t="shared" si="447"/>
        <v>12</v>
      </c>
      <c r="O881" s="27"/>
      <c r="P881" s="27"/>
      <c r="Q881" s="27"/>
      <c r="R881" s="27" t="s">
        <v>0</v>
      </c>
      <c r="S881" s="27"/>
      <c r="T881" s="28"/>
      <c r="U881" s="29"/>
      <c r="V881" s="32">
        <v>0.25</v>
      </c>
      <c r="W881" s="318"/>
      <c r="X881" s="319"/>
      <c r="Y881" s="160">
        <f t="shared" si="433"/>
        <v>0.25</v>
      </c>
      <c r="Z881" s="159">
        <f t="shared" si="448"/>
        <v>2.5</v>
      </c>
      <c r="AA881" s="327"/>
      <c r="AB881" s="400">
        <f t="shared" si="457"/>
        <v>-30</v>
      </c>
      <c r="AC881" s="371"/>
      <c r="AD881" s="226" t="str">
        <f t="shared" si="434"/>
        <v/>
      </c>
      <c r="AE881" s="368">
        <f t="shared" si="449"/>
        <v>-27.5</v>
      </c>
      <c r="AF881" s="339"/>
      <c r="AG881" s="338"/>
      <c r="AH881" s="336"/>
      <c r="AI881" s="161">
        <f t="shared" si="450"/>
        <v>0</v>
      </c>
      <c r="AJ881" s="162">
        <f t="shared" si="435"/>
        <v>2.5</v>
      </c>
      <c r="AK881" s="163">
        <f t="shared" si="451"/>
        <v>2.5</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f t="shared" si="436"/>
        <v>12</v>
      </c>
      <c r="AX881" s="165" t="str">
        <f t="shared" si="437"/>
        <v/>
      </c>
      <c r="AY881" s="193">
        <f t="shared" si="438"/>
        <v>12</v>
      </c>
      <c r="AZ881" s="183" t="str">
        <f t="shared" si="439"/>
        <v/>
      </c>
      <c r="BA881" s="173">
        <f t="shared" si="440"/>
        <v>0.25</v>
      </c>
      <c r="BB881" s="174" t="str">
        <f t="shared" si="441"/>
        <v/>
      </c>
      <c r="BC881" s="186">
        <f t="shared" si="464"/>
        <v>0.25</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659" t="s">
        <v>3847</v>
      </c>
      <c r="E882" s="16" t="s">
        <v>3541</v>
      </c>
      <c r="F882" s="17"/>
      <c r="G882" s="134">
        <v>44307</v>
      </c>
      <c r="H882" s="135"/>
      <c r="I882" s="141"/>
      <c r="J882" s="25"/>
      <c r="K882" s="145"/>
      <c r="L882" s="28"/>
      <c r="M882" s="395">
        <v>44322</v>
      </c>
      <c r="N882" s="158">
        <f t="shared" si="447"/>
        <v>12</v>
      </c>
      <c r="O882" s="27"/>
      <c r="P882" s="27"/>
      <c r="Q882" s="27"/>
      <c r="R882" s="27" t="s">
        <v>0</v>
      </c>
      <c r="S882" s="27"/>
      <c r="T882" s="28"/>
      <c r="U882" s="29"/>
      <c r="V882" s="32">
        <v>0.25</v>
      </c>
      <c r="W882" s="318"/>
      <c r="X882" s="319"/>
      <c r="Y882" s="160">
        <f t="shared" si="433"/>
        <v>0.25</v>
      </c>
      <c r="Z882" s="159">
        <f t="shared" si="448"/>
        <v>2.5</v>
      </c>
      <c r="AA882" s="327"/>
      <c r="AB882" s="400">
        <f t="shared" si="457"/>
        <v>-30</v>
      </c>
      <c r="AC882" s="371"/>
      <c r="AD882" s="226" t="str">
        <f t="shared" si="434"/>
        <v/>
      </c>
      <c r="AE882" s="368">
        <f t="shared" si="449"/>
        <v>-27.5</v>
      </c>
      <c r="AF882" s="339"/>
      <c r="AG882" s="338"/>
      <c r="AH882" s="336"/>
      <c r="AI882" s="161">
        <f t="shared" si="450"/>
        <v>0</v>
      </c>
      <c r="AJ882" s="162">
        <f t="shared" si="435"/>
        <v>2.5</v>
      </c>
      <c r="AK882" s="163">
        <f t="shared" si="451"/>
        <v>2.5</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f t="shared" si="436"/>
        <v>12</v>
      </c>
      <c r="AX882" s="165" t="str">
        <f t="shared" si="437"/>
        <v/>
      </c>
      <c r="AY882" s="193">
        <f t="shared" si="438"/>
        <v>12</v>
      </c>
      <c r="AZ882" s="183" t="str">
        <f t="shared" si="439"/>
        <v/>
      </c>
      <c r="BA882" s="173">
        <f t="shared" si="440"/>
        <v>0.25</v>
      </c>
      <c r="BB882" s="174" t="str">
        <f t="shared" si="441"/>
        <v/>
      </c>
      <c r="BC882" s="186">
        <f t="shared" si="464"/>
        <v>0.25</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659" t="s">
        <v>3848</v>
      </c>
      <c r="E883" s="16" t="s">
        <v>3541</v>
      </c>
      <c r="F883" s="17"/>
      <c r="G883" s="134">
        <v>44307</v>
      </c>
      <c r="H883" s="135"/>
      <c r="I883" s="141"/>
      <c r="J883" s="25"/>
      <c r="K883" s="145"/>
      <c r="L883" s="28"/>
      <c r="M883" s="395">
        <v>44322</v>
      </c>
      <c r="N883" s="158">
        <f t="shared" si="447"/>
        <v>12</v>
      </c>
      <c r="O883" s="27"/>
      <c r="P883" s="27"/>
      <c r="Q883" s="27"/>
      <c r="R883" s="27" t="s">
        <v>0</v>
      </c>
      <c r="S883" s="27"/>
      <c r="T883" s="28"/>
      <c r="U883" s="29"/>
      <c r="V883" s="32">
        <v>0.25</v>
      </c>
      <c r="W883" s="318"/>
      <c r="X883" s="319"/>
      <c r="Y883" s="160">
        <f t="shared" si="433"/>
        <v>0.25</v>
      </c>
      <c r="Z883" s="159">
        <f t="shared" si="448"/>
        <v>2.5</v>
      </c>
      <c r="AA883" s="327"/>
      <c r="AB883" s="400">
        <f t="shared" si="457"/>
        <v>-30</v>
      </c>
      <c r="AC883" s="371"/>
      <c r="AD883" s="226" t="str">
        <f t="shared" si="434"/>
        <v/>
      </c>
      <c r="AE883" s="368">
        <f t="shared" si="449"/>
        <v>-27.5</v>
      </c>
      <c r="AF883" s="339"/>
      <c r="AG883" s="338"/>
      <c r="AH883" s="336"/>
      <c r="AI883" s="161">
        <f t="shared" si="450"/>
        <v>0</v>
      </c>
      <c r="AJ883" s="162">
        <f t="shared" si="435"/>
        <v>2.5</v>
      </c>
      <c r="AK883" s="163">
        <f t="shared" si="451"/>
        <v>2.5</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f t="shared" si="436"/>
        <v>12</v>
      </c>
      <c r="AX883" s="165" t="str">
        <f t="shared" si="437"/>
        <v/>
      </c>
      <c r="AY883" s="193">
        <f t="shared" si="438"/>
        <v>12</v>
      </c>
      <c r="AZ883" s="183" t="str">
        <f t="shared" si="439"/>
        <v/>
      </c>
      <c r="BA883" s="173">
        <f t="shared" si="440"/>
        <v>0.25</v>
      </c>
      <c r="BB883" s="174" t="str">
        <f t="shared" si="441"/>
        <v/>
      </c>
      <c r="BC883" s="186">
        <f t="shared" si="464"/>
        <v>0.25</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653" t="s">
        <v>3849</v>
      </c>
      <c r="E884" s="16" t="s">
        <v>3541</v>
      </c>
      <c r="F884" s="17"/>
      <c r="G884" s="134">
        <v>44307</v>
      </c>
      <c r="H884" s="135"/>
      <c r="I884" s="141"/>
      <c r="J884" s="25"/>
      <c r="K884" s="145"/>
      <c r="L884" s="28"/>
      <c r="M884" s="395">
        <v>44322</v>
      </c>
      <c r="N884" s="158">
        <f t="shared" si="447"/>
        <v>12</v>
      </c>
      <c r="O884" s="27"/>
      <c r="P884" s="27"/>
      <c r="Q884" s="27"/>
      <c r="R884" s="27" t="s">
        <v>0</v>
      </c>
      <c r="S884" s="27"/>
      <c r="T884" s="28"/>
      <c r="U884" s="29"/>
      <c r="V884" s="32">
        <v>0.25</v>
      </c>
      <c r="W884" s="318"/>
      <c r="X884" s="319"/>
      <c r="Y884" s="160">
        <f t="shared" si="433"/>
        <v>0.25</v>
      </c>
      <c r="Z884" s="159">
        <f t="shared" si="448"/>
        <v>2.5</v>
      </c>
      <c r="AA884" s="327"/>
      <c r="AB884" s="400">
        <f t="shared" si="457"/>
        <v>-30</v>
      </c>
      <c r="AC884" s="371"/>
      <c r="AD884" s="226" t="str">
        <f t="shared" si="434"/>
        <v/>
      </c>
      <c r="AE884" s="368">
        <f t="shared" si="449"/>
        <v>-27.5</v>
      </c>
      <c r="AF884" s="339"/>
      <c r="AG884" s="338"/>
      <c r="AH884" s="336"/>
      <c r="AI884" s="161">
        <f t="shared" si="450"/>
        <v>0</v>
      </c>
      <c r="AJ884" s="162">
        <f t="shared" si="435"/>
        <v>2.5</v>
      </c>
      <c r="AK884" s="163">
        <f t="shared" si="451"/>
        <v>2.5</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f t="shared" si="436"/>
        <v>12</v>
      </c>
      <c r="AX884" s="165" t="str">
        <f t="shared" si="437"/>
        <v/>
      </c>
      <c r="AY884" s="193">
        <f t="shared" si="438"/>
        <v>12</v>
      </c>
      <c r="AZ884" s="183" t="str">
        <f t="shared" si="439"/>
        <v/>
      </c>
      <c r="BA884" s="173">
        <f t="shared" si="440"/>
        <v>0.25</v>
      </c>
      <c r="BB884" s="174" t="str">
        <f t="shared" si="441"/>
        <v/>
      </c>
      <c r="BC884" s="186">
        <f t="shared" si="464"/>
        <v>0.25</v>
      </c>
      <c r="BD884" s="174" t="str">
        <f t="shared" si="442"/>
        <v/>
      </c>
      <c r="BE884" s="201" t="str">
        <f t="shared" si="443"/>
        <v/>
      </c>
      <c r="BF884" s="174" t="str">
        <f t="shared" si="444"/>
        <v/>
      </c>
      <c r="BG884" s="186" t="str">
        <f t="shared" si="445"/>
        <v/>
      </c>
      <c r="BH884" s="175" t="str">
        <f t="shared" si="446"/>
        <v/>
      </c>
      <c r="BI884" s="632"/>
    </row>
    <row r="885" spans="1:61" ht="56.25" x14ac:dyDescent="0.3">
      <c r="A885" s="221"/>
      <c r="B885" s="222"/>
      <c r="C885" s="213">
        <v>874</v>
      </c>
      <c r="D885" s="685" t="s">
        <v>3850</v>
      </c>
      <c r="E885" s="18" t="s">
        <v>3508</v>
      </c>
      <c r="F885" s="17"/>
      <c r="G885" s="134">
        <v>44308</v>
      </c>
      <c r="H885" s="135">
        <v>44323</v>
      </c>
      <c r="I885" s="141"/>
      <c r="J885" s="25"/>
      <c r="K885" s="145"/>
      <c r="L885" s="28"/>
      <c r="M885" s="395">
        <v>44323</v>
      </c>
      <c r="N885" s="158">
        <f t="shared" si="447"/>
        <v>12</v>
      </c>
      <c r="O885" s="27" t="s">
        <v>0</v>
      </c>
      <c r="P885" s="27"/>
      <c r="Q885" s="27"/>
      <c r="R885" s="27"/>
      <c r="S885" s="27"/>
      <c r="T885" s="28"/>
      <c r="U885" s="29"/>
      <c r="V885" s="32">
        <v>0.25</v>
      </c>
      <c r="W885" s="318">
        <v>0.25</v>
      </c>
      <c r="X885" s="319"/>
      <c r="Y885" s="160">
        <f t="shared" si="433"/>
        <v>0.5</v>
      </c>
      <c r="Z885" s="159">
        <f t="shared" si="448"/>
        <v>7.5</v>
      </c>
      <c r="AA885" s="327"/>
      <c r="AB885" s="400">
        <f t="shared" si="457"/>
        <v>-30</v>
      </c>
      <c r="AC885" s="371"/>
      <c r="AD885" s="226" t="str">
        <f t="shared" si="434"/>
        <v/>
      </c>
      <c r="AE885" s="368">
        <f t="shared" si="449"/>
        <v>-22.5</v>
      </c>
      <c r="AF885" s="339"/>
      <c r="AG885" s="338"/>
      <c r="AH885" s="336"/>
      <c r="AI885" s="161">
        <f t="shared" si="450"/>
        <v>0</v>
      </c>
      <c r="AJ885" s="162">
        <f t="shared" si="435"/>
        <v>7.5</v>
      </c>
      <c r="AK885" s="163">
        <f t="shared" si="451"/>
        <v>7.5</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f t="shared" si="436"/>
        <v>12</v>
      </c>
      <c r="AX885" s="165" t="str">
        <f t="shared" si="437"/>
        <v/>
      </c>
      <c r="AY885" s="193">
        <f t="shared" si="438"/>
        <v>12</v>
      </c>
      <c r="AZ885" s="183" t="str">
        <f t="shared" si="439"/>
        <v/>
      </c>
      <c r="BA885" s="173">
        <f t="shared" si="440"/>
        <v>0.25</v>
      </c>
      <c r="BB885" s="174" t="str">
        <f t="shared" si="441"/>
        <v/>
      </c>
      <c r="BC885" s="186">
        <f t="shared" si="464"/>
        <v>0.25</v>
      </c>
      <c r="BD885" s="174" t="str">
        <f t="shared" si="442"/>
        <v/>
      </c>
      <c r="BE885" s="201">
        <f t="shared" si="443"/>
        <v>0.25</v>
      </c>
      <c r="BF885" s="174" t="str">
        <f t="shared" si="444"/>
        <v/>
      </c>
      <c r="BG885" s="186">
        <f t="shared" si="445"/>
        <v>0.25</v>
      </c>
      <c r="BH885" s="175" t="str">
        <f t="shared" si="446"/>
        <v/>
      </c>
      <c r="BI885" s="632"/>
    </row>
    <row r="886" spans="1:61" ht="56.25" x14ac:dyDescent="0.3">
      <c r="A886" s="221"/>
      <c r="B886" s="222"/>
      <c r="C886" s="214">
        <v>875</v>
      </c>
      <c r="D886" s="640" t="s">
        <v>3851</v>
      </c>
      <c r="E886" s="16" t="s">
        <v>3508</v>
      </c>
      <c r="F886" s="17"/>
      <c r="G886" s="134">
        <v>44307</v>
      </c>
      <c r="H886" s="135"/>
      <c r="I886" s="141"/>
      <c r="J886" s="25"/>
      <c r="K886" s="145"/>
      <c r="L886" s="28"/>
      <c r="M886" s="395">
        <v>44314</v>
      </c>
      <c r="N886" s="158">
        <f t="shared" si="447"/>
        <v>6</v>
      </c>
      <c r="O886" s="27"/>
      <c r="P886" s="27"/>
      <c r="Q886" s="27"/>
      <c r="R886" s="27" t="s">
        <v>0</v>
      </c>
      <c r="S886" s="27"/>
      <c r="T886" s="28"/>
      <c r="U886" s="29"/>
      <c r="V886" s="32">
        <v>0.25</v>
      </c>
      <c r="W886" s="318"/>
      <c r="X886" s="319"/>
      <c r="Y886" s="160">
        <f t="shared" si="433"/>
        <v>0.25</v>
      </c>
      <c r="Z886" s="159">
        <f t="shared" si="448"/>
        <v>2.5</v>
      </c>
      <c r="AA886" s="327"/>
      <c r="AB886" s="400">
        <f t="shared" si="457"/>
        <v>-30</v>
      </c>
      <c r="AC886" s="371"/>
      <c r="AD886" s="226" t="str">
        <f t="shared" si="434"/>
        <v/>
      </c>
      <c r="AE886" s="368">
        <f t="shared" si="449"/>
        <v>-27.5</v>
      </c>
      <c r="AF886" s="339"/>
      <c r="AG886" s="338"/>
      <c r="AH886" s="336"/>
      <c r="AI886" s="161">
        <f t="shared" si="450"/>
        <v>0</v>
      </c>
      <c r="AJ886" s="162">
        <f t="shared" si="435"/>
        <v>2.5</v>
      </c>
      <c r="AK886" s="163">
        <f t="shared" si="451"/>
        <v>2.5</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f t="shared" si="436"/>
        <v>6</v>
      </c>
      <c r="AX886" s="165" t="str">
        <f t="shared" si="437"/>
        <v/>
      </c>
      <c r="AY886" s="193">
        <f t="shared" si="438"/>
        <v>6</v>
      </c>
      <c r="AZ886" s="183" t="str">
        <f t="shared" si="439"/>
        <v/>
      </c>
      <c r="BA886" s="173">
        <f t="shared" si="440"/>
        <v>0.25</v>
      </c>
      <c r="BB886" s="174" t="str">
        <f t="shared" si="441"/>
        <v/>
      </c>
      <c r="BC886" s="186">
        <f t="shared" si="464"/>
        <v>0.25</v>
      </c>
      <c r="BD886" s="174" t="str">
        <f t="shared" si="442"/>
        <v/>
      </c>
      <c r="BE886" s="201" t="str">
        <f t="shared" si="443"/>
        <v/>
      </c>
      <c r="BF886" s="174" t="str">
        <f t="shared" si="444"/>
        <v/>
      </c>
      <c r="BG886" s="186" t="str">
        <f t="shared" si="445"/>
        <v/>
      </c>
      <c r="BH886" s="175" t="str">
        <f t="shared" si="446"/>
        <v/>
      </c>
      <c r="BI886" s="632"/>
    </row>
    <row r="887" spans="1:61" ht="56.25" x14ac:dyDescent="0.3">
      <c r="A887" s="221"/>
      <c r="B887" s="222"/>
      <c r="C887" s="213">
        <v>876</v>
      </c>
      <c r="D887" s="643" t="s">
        <v>3851</v>
      </c>
      <c r="E887" s="16" t="s">
        <v>3505</v>
      </c>
      <c r="F887" s="17"/>
      <c r="G887" s="134">
        <v>44307</v>
      </c>
      <c r="H887" s="135"/>
      <c r="I887" s="141"/>
      <c r="J887" s="25"/>
      <c r="K887" s="145"/>
      <c r="L887" s="28"/>
      <c r="M887" s="395">
        <v>44314</v>
      </c>
      <c r="N887" s="158">
        <f t="shared" si="447"/>
        <v>6</v>
      </c>
      <c r="O887" s="27"/>
      <c r="P887" s="27"/>
      <c r="Q887" s="27"/>
      <c r="R887" s="27" t="s">
        <v>0</v>
      </c>
      <c r="S887" s="27"/>
      <c r="T887" s="28"/>
      <c r="U887" s="29"/>
      <c r="V887" s="32">
        <v>0.25</v>
      </c>
      <c r="W887" s="318"/>
      <c r="X887" s="319"/>
      <c r="Y887" s="160">
        <f t="shared" si="433"/>
        <v>0.25</v>
      </c>
      <c r="Z887" s="159">
        <f t="shared" si="448"/>
        <v>2.5</v>
      </c>
      <c r="AA887" s="327"/>
      <c r="AB887" s="400">
        <f t="shared" si="457"/>
        <v>-30</v>
      </c>
      <c r="AC887" s="371"/>
      <c r="AD887" s="226" t="str">
        <f t="shared" si="434"/>
        <v/>
      </c>
      <c r="AE887" s="368">
        <f t="shared" si="449"/>
        <v>-27.5</v>
      </c>
      <c r="AF887" s="339"/>
      <c r="AG887" s="338"/>
      <c r="AH887" s="336"/>
      <c r="AI887" s="161">
        <f t="shared" si="450"/>
        <v>0</v>
      </c>
      <c r="AJ887" s="162">
        <f t="shared" si="435"/>
        <v>2.5</v>
      </c>
      <c r="AK887" s="163">
        <f t="shared" si="451"/>
        <v>2.5</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f t="shared" si="436"/>
        <v>6</v>
      </c>
      <c r="AX887" s="165" t="str">
        <f t="shared" si="437"/>
        <v/>
      </c>
      <c r="AY887" s="193">
        <f t="shared" si="438"/>
        <v>6</v>
      </c>
      <c r="AZ887" s="183" t="str">
        <f t="shared" si="439"/>
        <v/>
      </c>
      <c r="BA887" s="173">
        <f t="shared" si="440"/>
        <v>0.25</v>
      </c>
      <c r="BB887" s="174" t="str">
        <f t="shared" si="441"/>
        <v/>
      </c>
      <c r="BC887" s="186">
        <f t="shared" si="464"/>
        <v>0.25</v>
      </c>
      <c r="BD887" s="174" t="str">
        <f t="shared" si="442"/>
        <v/>
      </c>
      <c r="BE887" s="201" t="str">
        <f t="shared" si="443"/>
        <v/>
      </c>
      <c r="BF887" s="174" t="str">
        <f t="shared" si="444"/>
        <v/>
      </c>
      <c r="BG887" s="186" t="str">
        <f t="shared" si="445"/>
        <v/>
      </c>
      <c r="BH887" s="175" t="str">
        <f t="shared" si="446"/>
        <v/>
      </c>
      <c r="BI887" s="632"/>
    </row>
    <row r="888" spans="1:61" ht="56.25" x14ac:dyDescent="0.3">
      <c r="A888" s="221"/>
      <c r="B888" s="222"/>
      <c r="C888" s="214">
        <v>877</v>
      </c>
      <c r="D888" s="647" t="s">
        <v>3851</v>
      </c>
      <c r="E888" s="16" t="s">
        <v>3541</v>
      </c>
      <c r="F888" s="17"/>
      <c r="G888" s="134">
        <v>44307</v>
      </c>
      <c r="H888" s="135"/>
      <c r="I888" s="141"/>
      <c r="J888" s="25"/>
      <c r="K888" s="145"/>
      <c r="L888" s="28"/>
      <c r="M888" s="395">
        <v>44314</v>
      </c>
      <c r="N888" s="158">
        <f t="shared" si="447"/>
        <v>6</v>
      </c>
      <c r="O888" s="27"/>
      <c r="P888" s="27"/>
      <c r="Q888" s="27"/>
      <c r="R888" s="27" t="s">
        <v>0</v>
      </c>
      <c r="S888" s="27"/>
      <c r="T888" s="28"/>
      <c r="U888" s="29"/>
      <c r="V888" s="32">
        <v>0.25</v>
      </c>
      <c r="W888" s="318"/>
      <c r="X888" s="319"/>
      <c r="Y888" s="160">
        <f t="shared" si="433"/>
        <v>0.25</v>
      </c>
      <c r="Z888" s="159">
        <f t="shared" si="448"/>
        <v>2.5</v>
      </c>
      <c r="AA888" s="327"/>
      <c r="AB888" s="400">
        <f t="shared" si="457"/>
        <v>-30</v>
      </c>
      <c r="AC888" s="371"/>
      <c r="AD888" s="226" t="str">
        <f t="shared" si="434"/>
        <v/>
      </c>
      <c r="AE888" s="368">
        <f t="shared" si="449"/>
        <v>-27.5</v>
      </c>
      <c r="AF888" s="339"/>
      <c r="AG888" s="338"/>
      <c r="AH888" s="336"/>
      <c r="AI888" s="161">
        <f t="shared" si="450"/>
        <v>0</v>
      </c>
      <c r="AJ888" s="162">
        <f t="shared" si="435"/>
        <v>2.5</v>
      </c>
      <c r="AK888" s="163">
        <f t="shared" si="451"/>
        <v>2.5</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f t="shared" si="436"/>
        <v>6</v>
      </c>
      <c r="AX888" s="165" t="str">
        <f t="shared" si="437"/>
        <v/>
      </c>
      <c r="AY888" s="193">
        <f t="shared" si="438"/>
        <v>6</v>
      </c>
      <c r="AZ888" s="183" t="str">
        <f t="shared" si="439"/>
        <v/>
      </c>
      <c r="BA888" s="173">
        <f t="shared" si="440"/>
        <v>0.25</v>
      </c>
      <c r="BB888" s="174" t="str">
        <f t="shared" si="441"/>
        <v/>
      </c>
      <c r="BC888" s="186">
        <f t="shared" si="464"/>
        <v>0.25</v>
      </c>
      <c r="BD888" s="174" t="str">
        <f t="shared" si="442"/>
        <v/>
      </c>
      <c r="BE888" s="201" t="str">
        <f t="shared" si="443"/>
        <v/>
      </c>
      <c r="BF888" s="174" t="str">
        <f t="shared" si="444"/>
        <v/>
      </c>
      <c r="BG888" s="186" t="str">
        <f t="shared" si="445"/>
        <v/>
      </c>
      <c r="BH888" s="175" t="str">
        <f t="shared" si="446"/>
        <v/>
      </c>
      <c r="BI888" s="632"/>
    </row>
    <row r="889" spans="1:61" ht="56.25" x14ac:dyDescent="0.3">
      <c r="A889" s="221"/>
      <c r="B889" s="222"/>
      <c r="C889" s="214">
        <v>878</v>
      </c>
      <c r="D889" s="655" t="s">
        <v>3852</v>
      </c>
      <c r="E889" s="18" t="s">
        <v>3508</v>
      </c>
      <c r="F889" s="17"/>
      <c r="G889" s="134">
        <v>44307</v>
      </c>
      <c r="H889" s="135"/>
      <c r="I889" s="141"/>
      <c r="J889" s="25"/>
      <c r="K889" s="145"/>
      <c r="L889" s="28"/>
      <c r="M889" s="395">
        <v>44314</v>
      </c>
      <c r="N889" s="158">
        <f t="shared" si="447"/>
        <v>6</v>
      </c>
      <c r="O889" s="27"/>
      <c r="P889" s="27"/>
      <c r="Q889" s="27"/>
      <c r="R889" s="27" t="s">
        <v>0</v>
      </c>
      <c r="S889" s="27"/>
      <c r="T889" s="28"/>
      <c r="U889" s="29"/>
      <c r="V889" s="32">
        <v>0.25</v>
      </c>
      <c r="W889" s="318"/>
      <c r="X889" s="319"/>
      <c r="Y889" s="160">
        <f t="shared" si="433"/>
        <v>0.25</v>
      </c>
      <c r="Z889" s="159">
        <f t="shared" si="448"/>
        <v>2.5</v>
      </c>
      <c r="AA889" s="327"/>
      <c r="AB889" s="400">
        <f t="shared" si="457"/>
        <v>-30</v>
      </c>
      <c r="AC889" s="371"/>
      <c r="AD889" s="226" t="str">
        <f t="shared" si="434"/>
        <v/>
      </c>
      <c r="AE889" s="368">
        <f t="shared" si="449"/>
        <v>-27.5</v>
      </c>
      <c r="AF889" s="339"/>
      <c r="AG889" s="338"/>
      <c r="AH889" s="336"/>
      <c r="AI889" s="161">
        <f t="shared" si="450"/>
        <v>0</v>
      </c>
      <c r="AJ889" s="162">
        <f t="shared" si="435"/>
        <v>2.5</v>
      </c>
      <c r="AK889" s="163">
        <f t="shared" si="451"/>
        <v>2.5</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f t="shared" si="436"/>
        <v>6</v>
      </c>
      <c r="AX889" s="165" t="str">
        <f t="shared" si="437"/>
        <v/>
      </c>
      <c r="AY889" s="193">
        <f t="shared" si="438"/>
        <v>6</v>
      </c>
      <c r="AZ889" s="183" t="str">
        <f t="shared" si="439"/>
        <v/>
      </c>
      <c r="BA889" s="173">
        <f t="shared" si="440"/>
        <v>0.25</v>
      </c>
      <c r="BB889" s="174" t="str">
        <f t="shared" si="441"/>
        <v/>
      </c>
      <c r="BC889" s="186">
        <f t="shared" si="464"/>
        <v>0.25</v>
      </c>
      <c r="BD889" s="174" t="str">
        <f t="shared" si="442"/>
        <v/>
      </c>
      <c r="BE889" s="201" t="str">
        <f t="shared" si="443"/>
        <v/>
      </c>
      <c r="BF889" s="174" t="str">
        <f t="shared" si="444"/>
        <v/>
      </c>
      <c r="BG889" s="186" t="str">
        <f t="shared" si="445"/>
        <v/>
      </c>
      <c r="BH889" s="175" t="str">
        <f t="shared" si="446"/>
        <v/>
      </c>
      <c r="BI889" s="632"/>
    </row>
    <row r="890" spans="1:61" ht="56.25" x14ac:dyDescent="0.3">
      <c r="A890" s="221"/>
      <c r="B890" s="222"/>
      <c r="C890" s="213">
        <v>879</v>
      </c>
      <c r="D890" s="660" t="s">
        <v>3852</v>
      </c>
      <c r="E890" s="16" t="s">
        <v>3505</v>
      </c>
      <c r="F890" s="17"/>
      <c r="G890" s="134">
        <v>44307</v>
      </c>
      <c r="H890" s="135"/>
      <c r="I890" s="141"/>
      <c r="J890" s="25"/>
      <c r="K890" s="145"/>
      <c r="L890" s="28"/>
      <c r="M890" s="395">
        <v>44314</v>
      </c>
      <c r="N890" s="158">
        <f t="shared" si="447"/>
        <v>6</v>
      </c>
      <c r="O890" s="27"/>
      <c r="P890" s="27"/>
      <c r="Q890" s="27"/>
      <c r="R890" s="27" t="s">
        <v>0</v>
      </c>
      <c r="S890" s="27"/>
      <c r="T890" s="28"/>
      <c r="U890" s="29"/>
      <c r="V890" s="32">
        <v>0.25</v>
      </c>
      <c r="W890" s="318"/>
      <c r="X890" s="319"/>
      <c r="Y890" s="160">
        <f t="shared" si="433"/>
        <v>0.25</v>
      </c>
      <c r="Z890" s="159">
        <f t="shared" si="448"/>
        <v>2.5</v>
      </c>
      <c r="AA890" s="327"/>
      <c r="AB890" s="400">
        <f t="shared" si="457"/>
        <v>-30</v>
      </c>
      <c r="AC890" s="371"/>
      <c r="AD890" s="226" t="str">
        <f t="shared" si="434"/>
        <v/>
      </c>
      <c r="AE890" s="368">
        <f t="shared" si="449"/>
        <v>-27.5</v>
      </c>
      <c r="AF890" s="339"/>
      <c r="AG890" s="338"/>
      <c r="AH890" s="336"/>
      <c r="AI890" s="161">
        <f t="shared" si="450"/>
        <v>0</v>
      </c>
      <c r="AJ890" s="162">
        <f t="shared" si="435"/>
        <v>2.5</v>
      </c>
      <c r="AK890" s="163">
        <f t="shared" si="451"/>
        <v>2.5</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f t="shared" si="436"/>
        <v>6</v>
      </c>
      <c r="AX890" s="165" t="str">
        <f t="shared" si="437"/>
        <v/>
      </c>
      <c r="AY890" s="193">
        <f t="shared" si="438"/>
        <v>6</v>
      </c>
      <c r="AZ890" s="183" t="str">
        <f t="shared" si="439"/>
        <v/>
      </c>
      <c r="BA890" s="173">
        <f t="shared" si="440"/>
        <v>0.25</v>
      </c>
      <c r="BB890" s="174" t="str">
        <f t="shared" si="441"/>
        <v/>
      </c>
      <c r="BC890" s="186">
        <f t="shared" si="464"/>
        <v>0.25</v>
      </c>
      <c r="BD890" s="174" t="str">
        <f t="shared" si="442"/>
        <v/>
      </c>
      <c r="BE890" s="201" t="str">
        <f t="shared" si="443"/>
        <v/>
      </c>
      <c r="BF890" s="174" t="str">
        <f t="shared" si="444"/>
        <v/>
      </c>
      <c r="BG890" s="186" t="str">
        <f t="shared" si="445"/>
        <v/>
      </c>
      <c r="BH890" s="175" t="str">
        <f t="shared" si="446"/>
        <v/>
      </c>
      <c r="BI890" s="632"/>
    </row>
    <row r="891" spans="1:61" ht="56.25" x14ac:dyDescent="0.3">
      <c r="A891" s="221"/>
      <c r="B891" s="222"/>
      <c r="C891" s="214">
        <v>880</v>
      </c>
      <c r="D891" s="661" t="s">
        <v>3852</v>
      </c>
      <c r="E891" s="16" t="s">
        <v>3541</v>
      </c>
      <c r="F891" s="17"/>
      <c r="G891" s="134">
        <v>44307</v>
      </c>
      <c r="H891" s="135"/>
      <c r="I891" s="141"/>
      <c r="J891" s="25"/>
      <c r="K891" s="145"/>
      <c r="L891" s="28"/>
      <c r="M891" s="395">
        <v>44314</v>
      </c>
      <c r="N891" s="158">
        <f t="shared" si="447"/>
        <v>6</v>
      </c>
      <c r="O891" s="27"/>
      <c r="P891" s="27"/>
      <c r="Q891" s="27"/>
      <c r="R891" s="27" t="s">
        <v>0</v>
      </c>
      <c r="S891" s="27"/>
      <c r="T891" s="28"/>
      <c r="U891" s="29"/>
      <c r="V891" s="32">
        <v>0.25</v>
      </c>
      <c r="W891" s="318"/>
      <c r="X891" s="319"/>
      <c r="Y891" s="160">
        <f t="shared" si="433"/>
        <v>0.25</v>
      </c>
      <c r="Z891" s="159">
        <f t="shared" si="448"/>
        <v>2.5</v>
      </c>
      <c r="AA891" s="327"/>
      <c r="AB891" s="400">
        <f t="shared" si="457"/>
        <v>-30</v>
      </c>
      <c r="AC891" s="371"/>
      <c r="AD891" s="226" t="str">
        <f t="shared" si="434"/>
        <v/>
      </c>
      <c r="AE891" s="368">
        <f t="shared" si="449"/>
        <v>-27.5</v>
      </c>
      <c r="AF891" s="339"/>
      <c r="AG891" s="338"/>
      <c r="AH891" s="336"/>
      <c r="AI891" s="161">
        <f t="shared" si="450"/>
        <v>0</v>
      </c>
      <c r="AJ891" s="162">
        <f t="shared" si="435"/>
        <v>2.5</v>
      </c>
      <c r="AK891" s="163">
        <f t="shared" si="451"/>
        <v>2.5</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f t="shared" si="436"/>
        <v>6</v>
      </c>
      <c r="AX891" s="165" t="str">
        <f t="shared" si="437"/>
        <v/>
      </c>
      <c r="AY891" s="193">
        <f t="shared" si="438"/>
        <v>6</v>
      </c>
      <c r="AZ891" s="183" t="str">
        <f t="shared" si="439"/>
        <v/>
      </c>
      <c r="BA891" s="173">
        <f t="shared" si="440"/>
        <v>0.25</v>
      </c>
      <c r="BB891" s="174" t="str">
        <f t="shared" si="441"/>
        <v/>
      </c>
      <c r="BC891" s="186">
        <f t="shared" si="464"/>
        <v>0.25</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653" t="s">
        <v>3853</v>
      </c>
      <c r="E892" s="16" t="s">
        <v>3633</v>
      </c>
      <c r="F892" s="17"/>
      <c r="G892" s="134">
        <v>44277</v>
      </c>
      <c r="H892" s="135"/>
      <c r="I892" s="141"/>
      <c r="J892" s="25"/>
      <c r="K892" s="145"/>
      <c r="L892" s="28"/>
      <c r="M892" s="395">
        <v>44286</v>
      </c>
      <c r="N892" s="158">
        <f t="shared" si="447"/>
        <v>8</v>
      </c>
      <c r="O892" s="27" t="s">
        <v>0</v>
      </c>
      <c r="P892" s="27"/>
      <c r="Q892" s="27"/>
      <c r="R892" s="27"/>
      <c r="S892" s="27"/>
      <c r="T892" s="28"/>
      <c r="U892" s="29"/>
      <c r="V892" s="32">
        <v>0.25</v>
      </c>
      <c r="W892" s="318"/>
      <c r="X892" s="319"/>
      <c r="Y892" s="160">
        <f t="shared" si="433"/>
        <v>0.25</v>
      </c>
      <c r="Z892" s="159">
        <f t="shared" si="448"/>
        <v>2.5</v>
      </c>
      <c r="AA892" s="327"/>
      <c r="AB892" s="400">
        <f t="shared" si="457"/>
        <v>-30</v>
      </c>
      <c r="AC892" s="371"/>
      <c r="AD892" s="226" t="str">
        <f t="shared" si="434"/>
        <v/>
      </c>
      <c r="AE892" s="368">
        <f t="shared" si="449"/>
        <v>-27.5</v>
      </c>
      <c r="AF892" s="339"/>
      <c r="AG892" s="338"/>
      <c r="AH892" s="336"/>
      <c r="AI892" s="161">
        <f t="shared" si="450"/>
        <v>0</v>
      </c>
      <c r="AJ892" s="162">
        <f t="shared" si="435"/>
        <v>2.5</v>
      </c>
      <c r="AK892" s="163">
        <f t="shared" si="451"/>
        <v>2.5</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f t="shared" si="436"/>
        <v>8</v>
      </c>
      <c r="AX892" s="165" t="str">
        <f t="shared" si="437"/>
        <v/>
      </c>
      <c r="AY892" s="193">
        <f t="shared" si="438"/>
        <v>8</v>
      </c>
      <c r="AZ892" s="183" t="str">
        <f t="shared" si="439"/>
        <v/>
      </c>
      <c r="BA892" s="173">
        <f t="shared" si="440"/>
        <v>0.25</v>
      </c>
      <c r="BB892" s="174" t="str">
        <f t="shared" si="441"/>
        <v/>
      </c>
      <c r="BC892" s="186">
        <f t="shared" si="464"/>
        <v>0.25</v>
      </c>
      <c r="BD892" s="174" t="str">
        <f t="shared" si="442"/>
        <v/>
      </c>
      <c r="BE892" s="201" t="str">
        <f t="shared" si="443"/>
        <v/>
      </c>
      <c r="BF892" s="174" t="str">
        <f t="shared" si="444"/>
        <v/>
      </c>
      <c r="BG892" s="186" t="str">
        <f t="shared" si="445"/>
        <v/>
      </c>
      <c r="BH892" s="175" t="str">
        <f t="shared" si="446"/>
        <v/>
      </c>
      <c r="BI892" s="632"/>
    </row>
    <row r="893" spans="1:61" ht="37.5" x14ac:dyDescent="0.3">
      <c r="A893" s="221"/>
      <c r="B893" s="222"/>
      <c r="C893" s="214">
        <v>882</v>
      </c>
      <c r="D893" s="685" t="s">
        <v>3855</v>
      </c>
      <c r="E893" s="18" t="s">
        <v>46</v>
      </c>
      <c r="F893" s="17"/>
      <c r="G893" s="134">
        <v>44320</v>
      </c>
      <c r="H893" s="135">
        <v>44323</v>
      </c>
      <c r="I893" s="141" t="s">
        <v>0</v>
      </c>
      <c r="J893" s="25"/>
      <c r="K893" s="145"/>
      <c r="L893" s="28"/>
      <c r="M893" s="395">
        <v>44323</v>
      </c>
      <c r="N893" s="158">
        <f t="shared" si="447"/>
        <v>4</v>
      </c>
      <c r="O893" s="27"/>
      <c r="P893" s="27"/>
      <c r="Q893" s="27"/>
      <c r="R893" s="27" t="s">
        <v>0</v>
      </c>
      <c r="S893" s="27"/>
      <c r="T893" s="28"/>
      <c r="U893" s="29"/>
      <c r="V893" s="32">
        <v>0.25</v>
      </c>
      <c r="W893" s="318"/>
      <c r="X893" s="319"/>
      <c r="Y893" s="160">
        <f t="shared" si="433"/>
        <v>0.25</v>
      </c>
      <c r="Z893" s="159">
        <f t="shared" si="448"/>
        <v>2.5</v>
      </c>
      <c r="AA893" s="327"/>
      <c r="AB893" s="400">
        <f t="shared" si="457"/>
        <v>-30</v>
      </c>
      <c r="AC893" s="371"/>
      <c r="AD893" s="226" t="str">
        <f t="shared" si="434"/>
        <v/>
      </c>
      <c r="AE893" s="368">
        <f t="shared" si="449"/>
        <v>-27.5</v>
      </c>
      <c r="AF893" s="339"/>
      <c r="AG893" s="338"/>
      <c r="AH893" s="336"/>
      <c r="AI893" s="161">
        <f t="shared" si="450"/>
        <v>0</v>
      </c>
      <c r="AJ893" s="162">
        <f t="shared" si="435"/>
        <v>2.5</v>
      </c>
      <c r="AK893" s="163">
        <f t="shared" si="451"/>
        <v>2.5</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f t="shared" si="436"/>
        <v>4</v>
      </c>
      <c r="AX893" s="165" t="str">
        <f t="shared" si="437"/>
        <v/>
      </c>
      <c r="AY893" s="193">
        <f t="shared" si="438"/>
        <v>4</v>
      </c>
      <c r="AZ893" s="183" t="str">
        <f t="shared" si="439"/>
        <v/>
      </c>
      <c r="BA893" s="173">
        <f t="shared" si="440"/>
        <v>0.25</v>
      </c>
      <c r="BB893" s="174" t="str">
        <f t="shared" si="441"/>
        <v/>
      </c>
      <c r="BC893" s="186">
        <f t="shared" si="464"/>
        <v>0.25</v>
      </c>
      <c r="BD893" s="174" t="str">
        <f t="shared" si="442"/>
        <v/>
      </c>
      <c r="BE893" s="201" t="str">
        <f t="shared" si="443"/>
        <v/>
      </c>
      <c r="BF893" s="174" t="str">
        <f t="shared" si="444"/>
        <v/>
      </c>
      <c r="BG893" s="186" t="str">
        <f t="shared" si="445"/>
        <v/>
      </c>
      <c r="BH893" s="175" t="str">
        <f t="shared" si="446"/>
        <v/>
      </c>
      <c r="BI893" s="632"/>
    </row>
    <row r="894" spans="1:61" ht="37.5" x14ac:dyDescent="0.3">
      <c r="A894" s="221"/>
      <c r="B894" s="222"/>
      <c r="C894" s="214">
        <v>883</v>
      </c>
      <c r="D894" s="686" t="s">
        <v>3855</v>
      </c>
      <c r="E894" s="16" t="s">
        <v>3505</v>
      </c>
      <c r="F894" s="17"/>
      <c r="G894" s="134">
        <v>44320</v>
      </c>
      <c r="H894" s="135">
        <v>44323</v>
      </c>
      <c r="I894" s="141" t="s">
        <v>0</v>
      </c>
      <c r="J894" s="25"/>
      <c r="K894" s="145"/>
      <c r="L894" s="28"/>
      <c r="M894" s="395">
        <v>44323</v>
      </c>
      <c r="N894" s="158">
        <f t="shared" si="447"/>
        <v>4</v>
      </c>
      <c r="O894" s="27"/>
      <c r="P894" s="27"/>
      <c r="Q894" s="27"/>
      <c r="R894" s="27" t="s">
        <v>0</v>
      </c>
      <c r="S894" s="27"/>
      <c r="T894" s="28"/>
      <c r="U894" s="29"/>
      <c r="V894" s="32">
        <v>0.25</v>
      </c>
      <c r="W894" s="318"/>
      <c r="X894" s="319"/>
      <c r="Y894" s="160">
        <f t="shared" si="433"/>
        <v>0.25</v>
      </c>
      <c r="Z894" s="159">
        <f t="shared" si="448"/>
        <v>2.5</v>
      </c>
      <c r="AA894" s="327"/>
      <c r="AB894" s="400">
        <f t="shared" si="457"/>
        <v>-30</v>
      </c>
      <c r="AC894" s="371"/>
      <c r="AD894" s="226" t="str">
        <f t="shared" si="434"/>
        <v/>
      </c>
      <c r="AE894" s="368">
        <f t="shared" si="449"/>
        <v>-27.5</v>
      </c>
      <c r="AF894" s="339"/>
      <c r="AG894" s="338"/>
      <c r="AH894" s="336"/>
      <c r="AI894" s="161">
        <f t="shared" si="450"/>
        <v>0</v>
      </c>
      <c r="AJ894" s="162">
        <f t="shared" si="435"/>
        <v>2.5</v>
      </c>
      <c r="AK894" s="163">
        <f t="shared" si="451"/>
        <v>2.5</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f t="shared" si="436"/>
        <v>4</v>
      </c>
      <c r="AX894" s="165" t="str">
        <f t="shared" si="437"/>
        <v/>
      </c>
      <c r="AY894" s="193">
        <f t="shared" si="438"/>
        <v>4</v>
      </c>
      <c r="AZ894" s="183" t="str">
        <f t="shared" si="439"/>
        <v/>
      </c>
      <c r="BA894" s="173">
        <f t="shared" si="440"/>
        <v>0.25</v>
      </c>
      <c r="BB894" s="174" t="str">
        <f t="shared" si="441"/>
        <v/>
      </c>
      <c r="BC894" s="186">
        <f t="shared" si="464"/>
        <v>0.25</v>
      </c>
      <c r="BD894" s="174" t="str">
        <f t="shared" si="442"/>
        <v/>
      </c>
      <c r="BE894" s="201" t="str">
        <f t="shared" si="443"/>
        <v/>
      </c>
      <c r="BF894" s="174" t="str">
        <f t="shared" si="444"/>
        <v/>
      </c>
      <c r="BG894" s="186" t="str">
        <f t="shared" si="445"/>
        <v/>
      </c>
      <c r="BH894" s="175" t="str">
        <f t="shared" si="446"/>
        <v/>
      </c>
      <c r="BI894" s="632"/>
    </row>
    <row r="895" spans="1:61" ht="37.5" x14ac:dyDescent="0.3">
      <c r="A895" s="221"/>
      <c r="B895" s="222"/>
      <c r="C895" s="213">
        <v>884</v>
      </c>
      <c r="D895" s="687" t="s">
        <v>3855</v>
      </c>
      <c r="E895" s="16" t="s">
        <v>3541</v>
      </c>
      <c r="F895" s="17"/>
      <c r="G895" s="134">
        <v>44320</v>
      </c>
      <c r="H895" s="135">
        <v>44323</v>
      </c>
      <c r="I895" s="141" t="s">
        <v>0</v>
      </c>
      <c r="J895" s="25"/>
      <c r="K895" s="145"/>
      <c r="L895" s="28"/>
      <c r="M895" s="395">
        <v>44323</v>
      </c>
      <c r="N895" s="158">
        <f t="shared" si="447"/>
        <v>4</v>
      </c>
      <c r="O895" s="27"/>
      <c r="P895" s="27"/>
      <c r="Q895" s="27"/>
      <c r="R895" s="27" t="s">
        <v>0</v>
      </c>
      <c r="S895" s="27"/>
      <c r="T895" s="28"/>
      <c r="U895" s="29"/>
      <c r="V895" s="32">
        <v>0.25</v>
      </c>
      <c r="W895" s="318"/>
      <c r="X895" s="319"/>
      <c r="Y895" s="160">
        <f t="shared" si="433"/>
        <v>0.25</v>
      </c>
      <c r="Z895" s="159">
        <f t="shared" si="448"/>
        <v>2.5</v>
      </c>
      <c r="AA895" s="327"/>
      <c r="AB895" s="400">
        <f t="shared" si="457"/>
        <v>-30</v>
      </c>
      <c r="AC895" s="371"/>
      <c r="AD895" s="226" t="str">
        <f t="shared" si="434"/>
        <v/>
      </c>
      <c r="AE895" s="368">
        <f t="shared" si="449"/>
        <v>-27.5</v>
      </c>
      <c r="AF895" s="339"/>
      <c r="AG895" s="338"/>
      <c r="AH895" s="336"/>
      <c r="AI895" s="161">
        <f t="shared" si="450"/>
        <v>0</v>
      </c>
      <c r="AJ895" s="162">
        <f t="shared" si="435"/>
        <v>2.5</v>
      </c>
      <c r="AK895" s="163">
        <f t="shared" si="451"/>
        <v>2.5</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f t="shared" si="436"/>
        <v>4</v>
      </c>
      <c r="AX895" s="165" t="str">
        <f t="shared" si="437"/>
        <v/>
      </c>
      <c r="AY895" s="193">
        <f t="shared" si="438"/>
        <v>4</v>
      </c>
      <c r="AZ895" s="183" t="str">
        <f t="shared" si="439"/>
        <v/>
      </c>
      <c r="BA895" s="173">
        <f t="shared" si="440"/>
        <v>0.25</v>
      </c>
      <c r="BB895" s="174" t="str">
        <f t="shared" si="441"/>
        <v/>
      </c>
      <c r="BC895" s="186">
        <f t="shared" si="464"/>
        <v>0.25</v>
      </c>
      <c r="BD895" s="174" t="str">
        <f t="shared" si="442"/>
        <v/>
      </c>
      <c r="BE895" s="201" t="str">
        <f t="shared" si="443"/>
        <v/>
      </c>
      <c r="BF895" s="174" t="str">
        <f t="shared" si="444"/>
        <v/>
      </c>
      <c r="BG895" s="186" t="str">
        <f t="shared" si="445"/>
        <v/>
      </c>
      <c r="BH895" s="175" t="str">
        <f t="shared" si="446"/>
        <v/>
      </c>
      <c r="BI895" s="632"/>
    </row>
    <row r="896" spans="1:61" ht="112.5" x14ac:dyDescent="0.3">
      <c r="A896" s="221"/>
      <c r="B896" s="222"/>
      <c r="C896" s="214">
        <v>885</v>
      </c>
      <c r="D896" s="640" t="s">
        <v>3856</v>
      </c>
      <c r="E896" s="16" t="s">
        <v>46</v>
      </c>
      <c r="F896" s="17"/>
      <c r="G896" s="134">
        <v>44316</v>
      </c>
      <c r="H896" s="135">
        <v>44321</v>
      </c>
      <c r="I896" s="141" t="s">
        <v>0</v>
      </c>
      <c r="J896" s="25"/>
      <c r="K896" s="145"/>
      <c r="L896" s="28"/>
      <c r="M896" s="395">
        <v>44321</v>
      </c>
      <c r="N896" s="158">
        <f t="shared" si="447"/>
        <v>4</v>
      </c>
      <c r="O896" s="27" t="s">
        <v>0</v>
      </c>
      <c r="P896" s="27"/>
      <c r="Q896" s="27"/>
      <c r="R896" s="27"/>
      <c r="S896" s="27"/>
      <c r="T896" s="28"/>
      <c r="U896" s="29"/>
      <c r="V896" s="32">
        <v>0.25</v>
      </c>
      <c r="W896" s="318">
        <v>0.25</v>
      </c>
      <c r="X896" s="319"/>
      <c r="Y896" s="160">
        <f t="shared" si="433"/>
        <v>0.5</v>
      </c>
      <c r="Z896" s="159">
        <f t="shared" si="448"/>
        <v>7.5</v>
      </c>
      <c r="AA896" s="327"/>
      <c r="AB896" s="400">
        <f t="shared" si="457"/>
        <v>-30</v>
      </c>
      <c r="AC896" s="371"/>
      <c r="AD896" s="226" t="str">
        <f t="shared" si="434"/>
        <v/>
      </c>
      <c r="AE896" s="368">
        <f t="shared" si="449"/>
        <v>-22.5</v>
      </c>
      <c r="AF896" s="339"/>
      <c r="AG896" s="338"/>
      <c r="AH896" s="336"/>
      <c r="AI896" s="161">
        <f t="shared" si="450"/>
        <v>0</v>
      </c>
      <c r="AJ896" s="162">
        <f t="shared" si="435"/>
        <v>7.5</v>
      </c>
      <c r="AK896" s="163">
        <f t="shared" si="451"/>
        <v>7.5</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f t="shared" si="436"/>
        <v>4</v>
      </c>
      <c r="AX896" s="165" t="str">
        <f t="shared" si="437"/>
        <v/>
      </c>
      <c r="AY896" s="193">
        <f t="shared" si="438"/>
        <v>4</v>
      </c>
      <c r="AZ896" s="183" t="str">
        <f t="shared" si="439"/>
        <v/>
      </c>
      <c r="BA896" s="173">
        <f t="shared" si="440"/>
        <v>0.25</v>
      </c>
      <c r="BB896" s="174" t="str">
        <f t="shared" si="441"/>
        <v/>
      </c>
      <c r="BC896" s="186">
        <f t="shared" si="464"/>
        <v>0.25</v>
      </c>
      <c r="BD896" s="174" t="str">
        <f t="shared" si="442"/>
        <v/>
      </c>
      <c r="BE896" s="201">
        <f t="shared" si="443"/>
        <v>0.25</v>
      </c>
      <c r="BF896" s="174" t="str">
        <f t="shared" si="444"/>
        <v/>
      </c>
      <c r="BG896" s="186">
        <f t="shared" si="445"/>
        <v>0.25</v>
      </c>
      <c r="BH896" s="175" t="str">
        <f t="shared" si="446"/>
        <v/>
      </c>
      <c r="BI896" s="632"/>
    </row>
    <row r="897" spans="1:140" ht="56.25" x14ac:dyDescent="0.3">
      <c r="A897" s="221"/>
      <c r="B897" s="222"/>
      <c r="C897" s="213">
        <v>886</v>
      </c>
      <c r="D897" s="686" t="s">
        <v>3860</v>
      </c>
      <c r="E897" s="18" t="s">
        <v>3505</v>
      </c>
      <c r="F897" s="17"/>
      <c r="G897" s="134">
        <v>44300</v>
      </c>
      <c r="H897" s="135">
        <v>44321</v>
      </c>
      <c r="I897" s="141"/>
      <c r="J897" s="25"/>
      <c r="K897" s="145"/>
      <c r="L897" s="28"/>
      <c r="M897" s="395">
        <v>44321</v>
      </c>
      <c r="N897" s="158">
        <f t="shared" si="447"/>
        <v>16</v>
      </c>
      <c r="O897" s="27"/>
      <c r="P897" s="27"/>
      <c r="Q897" s="27"/>
      <c r="R897" s="27" t="s">
        <v>0</v>
      </c>
      <c r="S897" s="27"/>
      <c r="T897" s="28"/>
      <c r="U897" s="29"/>
      <c r="V897" s="32">
        <v>0.25</v>
      </c>
      <c r="W897" s="318"/>
      <c r="X897" s="319"/>
      <c r="Y897" s="160">
        <f t="shared" si="433"/>
        <v>0.25</v>
      </c>
      <c r="Z897" s="159">
        <f t="shared" si="448"/>
        <v>2.5</v>
      </c>
      <c r="AA897" s="327"/>
      <c r="AB897" s="400">
        <f t="shared" si="457"/>
        <v>-30</v>
      </c>
      <c r="AC897" s="371"/>
      <c r="AD897" s="226" t="str">
        <f t="shared" si="434"/>
        <v/>
      </c>
      <c r="AE897" s="368">
        <f t="shared" si="449"/>
        <v>-27.5</v>
      </c>
      <c r="AF897" s="339"/>
      <c r="AG897" s="338"/>
      <c r="AH897" s="336"/>
      <c r="AI897" s="161">
        <f t="shared" si="450"/>
        <v>0</v>
      </c>
      <c r="AJ897" s="162">
        <f t="shared" si="435"/>
        <v>2.5</v>
      </c>
      <c r="AK897" s="163">
        <f t="shared" si="451"/>
        <v>2.5</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f t="shared" si="436"/>
        <v>16</v>
      </c>
      <c r="AX897" s="165" t="str">
        <f t="shared" si="437"/>
        <v/>
      </c>
      <c r="AY897" s="193">
        <f t="shared" si="438"/>
        <v>16</v>
      </c>
      <c r="AZ897" s="183" t="str">
        <f t="shared" si="439"/>
        <v/>
      </c>
      <c r="BA897" s="173">
        <f t="shared" si="440"/>
        <v>0.25</v>
      </c>
      <c r="BB897" s="174" t="str">
        <f t="shared" si="441"/>
        <v/>
      </c>
      <c r="BC897" s="186">
        <f t="shared" si="464"/>
        <v>0.25</v>
      </c>
      <c r="BD897" s="174" t="str">
        <f t="shared" si="442"/>
        <v/>
      </c>
      <c r="BE897" s="201" t="str">
        <f t="shared" si="443"/>
        <v/>
      </c>
      <c r="BF897" s="174" t="str">
        <f t="shared" si="444"/>
        <v/>
      </c>
      <c r="BG897" s="186" t="str">
        <f t="shared" si="445"/>
        <v/>
      </c>
      <c r="BH897" s="175" t="str">
        <f t="shared" si="446"/>
        <v/>
      </c>
      <c r="BI897" s="632"/>
    </row>
    <row r="898" spans="1:140" ht="56.25" x14ac:dyDescent="0.3">
      <c r="A898" s="221"/>
      <c r="B898" s="222"/>
      <c r="C898" s="214">
        <v>887</v>
      </c>
      <c r="D898" s="687" t="s">
        <v>3860</v>
      </c>
      <c r="E898" s="16" t="s">
        <v>3541</v>
      </c>
      <c r="F898" s="17"/>
      <c r="G898" s="134">
        <v>44300</v>
      </c>
      <c r="H898" s="137">
        <v>44321</v>
      </c>
      <c r="I898" s="143"/>
      <c r="J898" s="80"/>
      <c r="K898" s="147"/>
      <c r="L898" s="30"/>
      <c r="M898" s="395">
        <v>44321</v>
      </c>
      <c r="N898" s="158">
        <f t="shared" si="447"/>
        <v>16</v>
      </c>
      <c r="O898" s="27"/>
      <c r="P898" s="27"/>
      <c r="Q898" s="27"/>
      <c r="R898" s="27" t="s">
        <v>0</v>
      </c>
      <c r="S898" s="27"/>
      <c r="T898" s="28"/>
      <c r="U898" s="29"/>
      <c r="V898" s="32">
        <v>0.25</v>
      </c>
      <c r="W898" s="318"/>
      <c r="X898" s="319"/>
      <c r="Y898" s="160">
        <f t="shared" si="433"/>
        <v>0.25</v>
      </c>
      <c r="Z898" s="159">
        <f t="shared" si="448"/>
        <v>2.5</v>
      </c>
      <c r="AA898" s="327"/>
      <c r="AB898" s="400">
        <f t="shared" si="457"/>
        <v>-30</v>
      </c>
      <c r="AC898" s="371"/>
      <c r="AD898" s="226" t="str">
        <f t="shared" si="434"/>
        <v/>
      </c>
      <c r="AE898" s="368">
        <f t="shared" si="449"/>
        <v>-27.5</v>
      </c>
      <c r="AF898" s="339"/>
      <c r="AG898" s="338"/>
      <c r="AH898" s="336"/>
      <c r="AI898" s="161">
        <f t="shared" si="450"/>
        <v>0</v>
      </c>
      <c r="AJ898" s="162">
        <f t="shared" si="435"/>
        <v>2.5</v>
      </c>
      <c r="AK898" s="163">
        <f t="shared" si="451"/>
        <v>2.5</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f t="shared" si="436"/>
        <v>16</v>
      </c>
      <c r="AX898" s="165" t="str">
        <f t="shared" si="437"/>
        <v/>
      </c>
      <c r="AY898" s="193">
        <f t="shared" si="438"/>
        <v>16</v>
      </c>
      <c r="AZ898" s="183" t="str">
        <f t="shared" si="439"/>
        <v/>
      </c>
      <c r="BA898" s="173">
        <f t="shared" si="440"/>
        <v>0.25</v>
      </c>
      <c r="BB898" s="174" t="str">
        <f t="shared" si="441"/>
        <v/>
      </c>
      <c r="BC898" s="186">
        <f t="shared" si="464"/>
        <v>0.25</v>
      </c>
      <c r="BD898" s="174" t="str">
        <f t="shared" si="442"/>
        <v/>
      </c>
      <c r="BE898" s="201" t="str">
        <f t="shared" si="443"/>
        <v/>
      </c>
      <c r="BF898" s="174" t="str">
        <f t="shared" si="444"/>
        <v/>
      </c>
      <c r="BG898" s="186" t="str">
        <f t="shared" si="445"/>
        <v/>
      </c>
      <c r="BH898" s="175" t="str">
        <f t="shared" si="446"/>
        <v/>
      </c>
      <c r="BI898" s="632"/>
    </row>
    <row r="899" spans="1:140" ht="75" x14ac:dyDescent="0.3">
      <c r="A899" s="221"/>
      <c r="B899" s="222"/>
      <c r="C899" s="214">
        <v>888</v>
      </c>
      <c r="D899" s="640" t="s">
        <v>3861</v>
      </c>
      <c r="E899" s="16" t="s">
        <v>46</v>
      </c>
      <c r="F899" s="17"/>
      <c r="G899" s="134">
        <v>44313</v>
      </c>
      <c r="H899" s="135">
        <v>44334</v>
      </c>
      <c r="I899" s="141"/>
      <c r="J899" s="25"/>
      <c r="K899" s="145"/>
      <c r="L899" s="28"/>
      <c r="M899" s="395">
        <v>44334</v>
      </c>
      <c r="N899" s="158">
        <f t="shared" si="447"/>
        <v>16</v>
      </c>
      <c r="O899" s="27" t="s">
        <v>0</v>
      </c>
      <c r="P899" s="27"/>
      <c r="Q899" s="27"/>
      <c r="R899" s="27"/>
      <c r="S899" s="27"/>
      <c r="T899" s="28"/>
      <c r="U899" s="29"/>
      <c r="V899" s="32">
        <v>0.25</v>
      </c>
      <c r="W899" s="318">
        <v>0.25</v>
      </c>
      <c r="X899" s="319"/>
      <c r="Y899" s="160">
        <f t="shared" si="433"/>
        <v>0.5</v>
      </c>
      <c r="Z899" s="159">
        <f t="shared" si="448"/>
        <v>7.5</v>
      </c>
      <c r="AA899" s="327"/>
      <c r="AB899" s="400">
        <f t="shared" si="457"/>
        <v>-30</v>
      </c>
      <c r="AC899" s="371"/>
      <c r="AD899" s="226" t="str">
        <f t="shared" si="434"/>
        <v/>
      </c>
      <c r="AE899" s="368">
        <f t="shared" si="449"/>
        <v>-22.5</v>
      </c>
      <c r="AF899" s="339"/>
      <c r="AG899" s="338"/>
      <c r="AH899" s="336"/>
      <c r="AI899" s="161">
        <f t="shared" si="450"/>
        <v>0</v>
      </c>
      <c r="AJ899" s="162">
        <f t="shared" si="435"/>
        <v>7.5</v>
      </c>
      <c r="AK899" s="163">
        <f t="shared" si="451"/>
        <v>7.5</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f t="shared" si="436"/>
        <v>16</v>
      </c>
      <c r="AX899" s="165" t="str">
        <f t="shared" si="437"/>
        <v/>
      </c>
      <c r="AY899" s="193">
        <f t="shared" si="438"/>
        <v>16</v>
      </c>
      <c r="AZ899" s="183" t="str">
        <f t="shared" si="439"/>
        <v/>
      </c>
      <c r="BA899" s="173">
        <f t="shared" si="440"/>
        <v>0.25</v>
      </c>
      <c r="BB899" s="174" t="str">
        <f t="shared" si="441"/>
        <v/>
      </c>
      <c r="BC899" s="186">
        <f t="shared" si="464"/>
        <v>0.25</v>
      </c>
      <c r="BD899" s="174" t="str">
        <f t="shared" si="442"/>
        <v/>
      </c>
      <c r="BE899" s="201">
        <f t="shared" si="443"/>
        <v>0.25</v>
      </c>
      <c r="BF899" s="174" t="str">
        <f t="shared" si="444"/>
        <v/>
      </c>
      <c r="BG899" s="186">
        <f t="shared" si="445"/>
        <v>0.25</v>
      </c>
      <c r="BH899" s="175" t="str">
        <f t="shared" si="446"/>
        <v/>
      </c>
      <c r="BI899" s="632"/>
    </row>
    <row r="900" spans="1:140" ht="56.25" x14ac:dyDescent="0.3">
      <c r="A900" s="221"/>
      <c r="B900" s="222"/>
      <c r="C900" s="213">
        <v>889</v>
      </c>
      <c r="D900" s="640" t="s">
        <v>3862</v>
      </c>
      <c r="E900" s="16" t="s">
        <v>46</v>
      </c>
      <c r="F900" s="17"/>
      <c r="G900" s="134">
        <v>44313</v>
      </c>
      <c r="H900" s="135">
        <v>44334</v>
      </c>
      <c r="I900" s="141"/>
      <c r="J900" s="25"/>
      <c r="K900" s="145"/>
      <c r="L900" s="28"/>
      <c r="M900" s="395">
        <v>44334</v>
      </c>
      <c r="N900" s="158">
        <f t="shared" si="447"/>
        <v>16</v>
      </c>
      <c r="O900" s="27" t="s">
        <v>0</v>
      </c>
      <c r="P900" s="27"/>
      <c r="Q900" s="27"/>
      <c r="R900" s="27"/>
      <c r="S900" s="27"/>
      <c r="T900" s="28"/>
      <c r="U900" s="29"/>
      <c r="V900" s="32">
        <v>0.25</v>
      </c>
      <c r="W900" s="318">
        <v>0.25</v>
      </c>
      <c r="X900" s="319"/>
      <c r="Y900" s="160">
        <f t="shared" si="433"/>
        <v>0.5</v>
      </c>
      <c r="Z900" s="159">
        <f t="shared" si="448"/>
        <v>7.5</v>
      </c>
      <c r="AA900" s="327"/>
      <c r="AB900" s="400">
        <f t="shared" si="457"/>
        <v>-30</v>
      </c>
      <c r="AC900" s="371"/>
      <c r="AD900" s="226" t="str">
        <f t="shared" si="434"/>
        <v/>
      </c>
      <c r="AE900" s="368">
        <f t="shared" si="449"/>
        <v>-22.5</v>
      </c>
      <c r="AF900" s="339"/>
      <c r="AG900" s="338"/>
      <c r="AH900" s="336"/>
      <c r="AI900" s="161">
        <f t="shared" si="450"/>
        <v>0</v>
      </c>
      <c r="AJ900" s="162">
        <f t="shared" si="435"/>
        <v>7.5</v>
      </c>
      <c r="AK900" s="163">
        <f t="shared" si="451"/>
        <v>7.5</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f t="shared" si="436"/>
        <v>16</v>
      </c>
      <c r="AX900" s="165" t="str">
        <f t="shared" si="437"/>
        <v/>
      </c>
      <c r="AY900" s="193">
        <f t="shared" si="438"/>
        <v>16</v>
      </c>
      <c r="AZ900" s="183" t="str">
        <f t="shared" si="439"/>
        <v/>
      </c>
      <c r="BA900" s="173">
        <f t="shared" si="440"/>
        <v>0.25</v>
      </c>
      <c r="BB900" s="174" t="str">
        <f t="shared" si="441"/>
        <v/>
      </c>
      <c r="BC900" s="186">
        <f t="shared" si="464"/>
        <v>0.25</v>
      </c>
      <c r="BD900" s="174" t="str">
        <f t="shared" si="442"/>
        <v/>
      </c>
      <c r="BE900" s="201">
        <f t="shared" si="443"/>
        <v>0.25</v>
      </c>
      <c r="BF900" s="174" t="str">
        <f t="shared" si="444"/>
        <v/>
      </c>
      <c r="BG900" s="186">
        <f t="shared" si="445"/>
        <v>0.25</v>
      </c>
      <c r="BH900" s="175" t="str">
        <f t="shared" si="446"/>
        <v/>
      </c>
      <c r="BI900" s="632"/>
    </row>
    <row r="901" spans="1:140" ht="56.25" x14ac:dyDescent="0.3">
      <c r="A901" s="221"/>
      <c r="B901" s="222"/>
      <c r="C901" s="214">
        <v>890</v>
      </c>
      <c r="D901" s="648" t="s">
        <v>3863</v>
      </c>
      <c r="E901" s="18" t="s">
        <v>46</v>
      </c>
      <c r="F901" s="17"/>
      <c r="G901" s="134">
        <v>44313</v>
      </c>
      <c r="H901" s="135">
        <v>44334</v>
      </c>
      <c r="I901" s="141"/>
      <c r="J901" s="25"/>
      <c r="K901" s="145"/>
      <c r="L901" s="28"/>
      <c r="M901" s="395">
        <v>44334</v>
      </c>
      <c r="N901" s="158">
        <f t="shared" si="447"/>
        <v>16</v>
      </c>
      <c r="O901" s="27" t="s">
        <v>0</v>
      </c>
      <c r="P901" s="27"/>
      <c r="Q901" s="27"/>
      <c r="R901" s="27"/>
      <c r="S901" s="27"/>
      <c r="T901" s="28"/>
      <c r="U901" s="29"/>
      <c r="V901" s="32">
        <v>0.25</v>
      </c>
      <c r="W901" s="318">
        <v>0.25</v>
      </c>
      <c r="X901" s="319"/>
      <c r="Y901" s="160">
        <f t="shared" si="433"/>
        <v>0.5</v>
      </c>
      <c r="Z901" s="159">
        <f t="shared" si="448"/>
        <v>7.5</v>
      </c>
      <c r="AA901" s="327"/>
      <c r="AB901" s="400">
        <f t="shared" si="457"/>
        <v>-30</v>
      </c>
      <c r="AC901" s="371"/>
      <c r="AD901" s="226" t="str">
        <f t="shared" si="434"/>
        <v/>
      </c>
      <c r="AE901" s="368">
        <f t="shared" si="449"/>
        <v>-22.5</v>
      </c>
      <c r="AF901" s="339"/>
      <c r="AG901" s="338"/>
      <c r="AH901" s="336"/>
      <c r="AI901" s="161">
        <f t="shared" si="450"/>
        <v>0</v>
      </c>
      <c r="AJ901" s="162">
        <f t="shared" si="435"/>
        <v>7.5</v>
      </c>
      <c r="AK901" s="163">
        <f t="shared" si="451"/>
        <v>7.5</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f t="shared" si="436"/>
        <v>16</v>
      </c>
      <c r="AX901" s="165" t="str">
        <f t="shared" si="437"/>
        <v/>
      </c>
      <c r="AY901" s="193">
        <f t="shared" si="438"/>
        <v>16</v>
      </c>
      <c r="AZ901" s="183" t="str">
        <f t="shared" si="439"/>
        <v/>
      </c>
      <c r="BA901" s="173">
        <f t="shared" si="440"/>
        <v>0.25</v>
      </c>
      <c r="BB901" s="174" t="str">
        <f t="shared" si="441"/>
        <v/>
      </c>
      <c r="BC901" s="186">
        <f t="shared" si="464"/>
        <v>0.25</v>
      </c>
      <c r="BD901" s="174" t="str">
        <f t="shared" si="442"/>
        <v/>
      </c>
      <c r="BE901" s="201">
        <f t="shared" si="443"/>
        <v>0.25</v>
      </c>
      <c r="BF901" s="174" t="str">
        <f t="shared" si="444"/>
        <v/>
      </c>
      <c r="BG901" s="186">
        <f t="shared" si="445"/>
        <v>0.25</v>
      </c>
      <c r="BH901" s="175" t="str">
        <f t="shared" si="446"/>
        <v/>
      </c>
      <c r="BI901" s="632"/>
    </row>
    <row r="902" spans="1:140" ht="18.75" x14ac:dyDescent="0.3">
      <c r="A902" s="221"/>
      <c r="B902" s="222"/>
      <c r="C902" s="213">
        <v>891</v>
      </c>
      <c r="D902" s="691"/>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37.5" x14ac:dyDescent="0.3">
      <c r="A903" s="221"/>
      <c r="B903" s="222"/>
      <c r="C903" s="214">
        <v>892</v>
      </c>
      <c r="D903" s="648" t="s">
        <v>3864</v>
      </c>
      <c r="E903" s="16" t="s">
        <v>46</v>
      </c>
      <c r="F903" s="17"/>
      <c r="G903" s="134">
        <v>44314</v>
      </c>
      <c r="H903" s="135">
        <v>44337</v>
      </c>
      <c r="I903" s="141"/>
      <c r="J903" s="25"/>
      <c r="K903" s="145"/>
      <c r="L903" s="28"/>
      <c r="M903" s="395">
        <v>44337</v>
      </c>
      <c r="N903" s="158">
        <f t="shared" si="447"/>
        <v>18</v>
      </c>
      <c r="O903" s="27"/>
      <c r="P903" s="27"/>
      <c r="Q903" s="27"/>
      <c r="R903" s="27" t="s">
        <v>0</v>
      </c>
      <c r="S903" s="27"/>
      <c r="T903" s="28"/>
      <c r="U903" s="29"/>
      <c r="V903" s="32">
        <v>0.25</v>
      </c>
      <c r="W903" s="318"/>
      <c r="X903" s="319"/>
      <c r="Y903" s="160">
        <f t="shared" si="433"/>
        <v>0.25</v>
      </c>
      <c r="Z903" s="159">
        <f t="shared" si="448"/>
        <v>2.5</v>
      </c>
      <c r="AA903" s="327"/>
      <c r="AB903" s="400">
        <f t="shared" si="457"/>
        <v>-30</v>
      </c>
      <c r="AC903" s="371"/>
      <c r="AD903" s="226" t="str">
        <f t="shared" si="434"/>
        <v/>
      </c>
      <c r="AE903" s="368">
        <f t="shared" si="449"/>
        <v>-27.5</v>
      </c>
      <c r="AF903" s="339"/>
      <c r="AG903" s="338"/>
      <c r="AH903" s="336"/>
      <c r="AI903" s="161">
        <f t="shared" si="450"/>
        <v>0</v>
      </c>
      <c r="AJ903" s="162">
        <f t="shared" si="435"/>
        <v>2.5</v>
      </c>
      <c r="AK903" s="163">
        <f t="shared" si="451"/>
        <v>2.5</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f t="shared" si="436"/>
        <v>18</v>
      </c>
      <c r="AX903" s="165" t="str">
        <f t="shared" si="437"/>
        <v/>
      </c>
      <c r="AY903" s="193">
        <f t="shared" si="438"/>
        <v>18</v>
      </c>
      <c r="AZ903" s="183" t="str">
        <f t="shared" si="439"/>
        <v/>
      </c>
      <c r="BA903" s="173">
        <f t="shared" si="440"/>
        <v>0.25</v>
      </c>
      <c r="BB903" s="174" t="str">
        <f t="shared" si="441"/>
        <v/>
      </c>
      <c r="BC903" s="186">
        <f t="shared" si="464"/>
        <v>0.25</v>
      </c>
      <c r="BD903" s="174" t="str">
        <f t="shared" si="442"/>
        <v/>
      </c>
      <c r="BE903" s="201" t="str">
        <f t="shared" si="443"/>
        <v/>
      </c>
      <c r="BF903" s="174" t="str">
        <f t="shared" si="444"/>
        <v/>
      </c>
      <c r="BG903" s="186" t="str">
        <f t="shared" si="445"/>
        <v/>
      </c>
      <c r="BH903" s="175" t="str">
        <f t="shared" si="446"/>
        <v/>
      </c>
      <c r="BI903" s="632"/>
    </row>
    <row r="904" spans="1:140" ht="37.5" x14ac:dyDescent="0.3">
      <c r="A904" s="221"/>
      <c r="B904" s="222"/>
      <c r="C904" s="214">
        <v>893</v>
      </c>
      <c r="D904" s="643" t="s">
        <v>3864</v>
      </c>
      <c r="E904" s="16" t="s">
        <v>3505</v>
      </c>
      <c r="F904" s="17"/>
      <c r="G904" s="134">
        <v>44314</v>
      </c>
      <c r="H904" s="135">
        <v>44337</v>
      </c>
      <c r="I904" s="141"/>
      <c r="J904" s="25"/>
      <c r="K904" s="145"/>
      <c r="L904" s="28"/>
      <c r="M904" s="395">
        <v>44337</v>
      </c>
      <c r="N904" s="158">
        <f t="shared" si="447"/>
        <v>18</v>
      </c>
      <c r="O904" s="27"/>
      <c r="P904" s="27"/>
      <c r="Q904" s="27"/>
      <c r="R904" s="27" t="s">
        <v>0</v>
      </c>
      <c r="S904" s="27"/>
      <c r="T904" s="28"/>
      <c r="U904" s="29"/>
      <c r="V904" s="32">
        <v>0.25</v>
      </c>
      <c r="W904" s="318"/>
      <c r="X904" s="319"/>
      <c r="Y904" s="160">
        <f t="shared" si="433"/>
        <v>0.25</v>
      </c>
      <c r="Z904" s="159">
        <f t="shared" si="448"/>
        <v>2.5</v>
      </c>
      <c r="AA904" s="327"/>
      <c r="AB904" s="400">
        <f t="shared" si="457"/>
        <v>-30</v>
      </c>
      <c r="AC904" s="371"/>
      <c r="AD904" s="226" t="str">
        <f t="shared" si="434"/>
        <v/>
      </c>
      <c r="AE904" s="368">
        <f t="shared" si="449"/>
        <v>-27.5</v>
      </c>
      <c r="AF904" s="339"/>
      <c r="AG904" s="338"/>
      <c r="AH904" s="336"/>
      <c r="AI904" s="161">
        <f t="shared" si="450"/>
        <v>0</v>
      </c>
      <c r="AJ904" s="162">
        <f t="shared" si="435"/>
        <v>2.5</v>
      </c>
      <c r="AK904" s="163">
        <f t="shared" si="451"/>
        <v>2.5</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f t="shared" si="436"/>
        <v>18</v>
      </c>
      <c r="AX904" s="165" t="str">
        <f t="shared" si="437"/>
        <v/>
      </c>
      <c r="AY904" s="193">
        <f t="shared" si="438"/>
        <v>18</v>
      </c>
      <c r="AZ904" s="183" t="str">
        <f t="shared" si="439"/>
        <v/>
      </c>
      <c r="BA904" s="173">
        <f t="shared" si="440"/>
        <v>0.25</v>
      </c>
      <c r="BB904" s="174" t="str">
        <f t="shared" si="441"/>
        <v/>
      </c>
      <c r="BC904" s="186">
        <f t="shared" si="464"/>
        <v>0.25</v>
      </c>
      <c r="BD904" s="174" t="str">
        <f t="shared" si="442"/>
        <v/>
      </c>
      <c r="BE904" s="201" t="str">
        <f t="shared" si="443"/>
        <v/>
      </c>
      <c r="BF904" s="174" t="str">
        <f t="shared" si="444"/>
        <v/>
      </c>
      <c r="BG904" s="186" t="str">
        <f t="shared" si="445"/>
        <v/>
      </c>
      <c r="BH904" s="175" t="str">
        <f t="shared" si="446"/>
        <v/>
      </c>
      <c r="BI904" s="632"/>
    </row>
    <row r="905" spans="1:140" ht="37.5" x14ac:dyDescent="0.3">
      <c r="A905" s="221"/>
      <c r="B905" s="222"/>
      <c r="C905" s="213">
        <v>894</v>
      </c>
      <c r="D905" s="647" t="s">
        <v>3864</v>
      </c>
      <c r="E905" s="18" t="s">
        <v>3541</v>
      </c>
      <c r="F905" s="17"/>
      <c r="G905" s="134">
        <v>44314</v>
      </c>
      <c r="H905" s="135">
        <v>44337</v>
      </c>
      <c r="I905" s="141"/>
      <c r="J905" s="25"/>
      <c r="K905" s="145"/>
      <c r="L905" s="28"/>
      <c r="M905" s="395">
        <v>44337</v>
      </c>
      <c r="N905" s="158">
        <f t="shared" si="447"/>
        <v>18</v>
      </c>
      <c r="O905" s="27"/>
      <c r="P905" s="27"/>
      <c r="Q905" s="27"/>
      <c r="R905" s="27" t="s">
        <v>0</v>
      </c>
      <c r="S905" s="27"/>
      <c r="T905" s="28"/>
      <c r="U905" s="29"/>
      <c r="V905" s="32">
        <v>0.25</v>
      </c>
      <c r="W905" s="318"/>
      <c r="X905" s="319"/>
      <c r="Y905" s="160">
        <f t="shared" si="433"/>
        <v>0.25</v>
      </c>
      <c r="Z905" s="159">
        <f t="shared" si="448"/>
        <v>2.5</v>
      </c>
      <c r="AA905" s="327"/>
      <c r="AB905" s="400">
        <f t="shared" si="457"/>
        <v>-30</v>
      </c>
      <c r="AC905" s="371"/>
      <c r="AD905" s="226" t="str">
        <f t="shared" si="434"/>
        <v/>
      </c>
      <c r="AE905" s="368">
        <f t="shared" si="449"/>
        <v>-27.5</v>
      </c>
      <c r="AF905" s="339"/>
      <c r="AG905" s="338"/>
      <c r="AH905" s="336"/>
      <c r="AI905" s="161">
        <f t="shared" si="450"/>
        <v>0</v>
      </c>
      <c r="AJ905" s="162">
        <f t="shared" si="435"/>
        <v>2.5</v>
      </c>
      <c r="AK905" s="163">
        <f t="shared" si="451"/>
        <v>2.5</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f t="shared" si="436"/>
        <v>18</v>
      </c>
      <c r="AX905" s="165" t="str">
        <f t="shared" si="437"/>
        <v/>
      </c>
      <c r="AY905" s="193">
        <f t="shared" si="438"/>
        <v>18</v>
      </c>
      <c r="AZ905" s="183" t="str">
        <f t="shared" si="439"/>
        <v/>
      </c>
      <c r="BA905" s="173">
        <f t="shared" si="440"/>
        <v>0.25</v>
      </c>
      <c r="BB905" s="174" t="str">
        <f t="shared" si="441"/>
        <v/>
      </c>
      <c r="BC905" s="186">
        <f t="shared" si="464"/>
        <v>0.25</v>
      </c>
      <c r="BD905" s="174" t="str">
        <f t="shared" si="442"/>
        <v/>
      </c>
      <c r="BE905" s="201" t="str">
        <f t="shared" si="443"/>
        <v/>
      </c>
      <c r="BF905" s="174" t="str">
        <f t="shared" si="444"/>
        <v/>
      </c>
      <c r="BG905" s="186" t="str">
        <f t="shared" si="445"/>
        <v/>
      </c>
      <c r="BH905" s="175" t="str">
        <f t="shared" si="446"/>
        <v/>
      </c>
      <c r="BI905" s="632"/>
    </row>
    <row r="906" spans="1:140" ht="56.25" x14ac:dyDescent="0.3">
      <c r="A906" s="221"/>
      <c r="B906" s="222"/>
      <c r="C906" s="214">
        <v>895</v>
      </c>
      <c r="D906" s="640" t="s">
        <v>3865</v>
      </c>
      <c r="E906" s="16" t="s">
        <v>3504</v>
      </c>
      <c r="F906" s="17"/>
      <c r="G906" s="134">
        <v>44315</v>
      </c>
      <c r="H906" s="135">
        <v>44337</v>
      </c>
      <c r="I906" s="141"/>
      <c r="J906" s="25"/>
      <c r="K906" s="145"/>
      <c r="L906" s="28"/>
      <c r="M906" s="395">
        <v>44337</v>
      </c>
      <c r="N906" s="158">
        <f t="shared" si="447"/>
        <v>17</v>
      </c>
      <c r="O906" s="27" t="s">
        <v>0</v>
      </c>
      <c r="P906" s="27"/>
      <c r="Q906" s="27"/>
      <c r="R906" s="27"/>
      <c r="S906" s="27"/>
      <c r="T906" s="28"/>
      <c r="U906" s="29"/>
      <c r="V906" s="32">
        <v>0.25</v>
      </c>
      <c r="W906" s="318"/>
      <c r="X906" s="319"/>
      <c r="Y906" s="160">
        <f t="shared" si="433"/>
        <v>0.25</v>
      </c>
      <c r="Z906" s="159">
        <f t="shared" si="448"/>
        <v>2.5</v>
      </c>
      <c r="AA906" s="327"/>
      <c r="AB906" s="400">
        <f t="shared" si="457"/>
        <v>-30</v>
      </c>
      <c r="AC906" s="371"/>
      <c r="AD906" s="226" t="str">
        <f t="shared" si="434"/>
        <v/>
      </c>
      <c r="AE906" s="368">
        <f t="shared" si="449"/>
        <v>-27.5</v>
      </c>
      <c r="AF906" s="339"/>
      <c r="AG906" s="338"/>
      <c r="AH906" s="336"/>
      <c r="AI906" s="161">
        <f t="shared" si="450"/>
        <v>0</v>
      </c>
      <c r="AJ906" s="162">
        <f t="shared" si="435"/>
        <v>2.5</v>
      </c>
      <c r="AK906" s="163">
        <f t="shared" si="451"/>
        <v>2.5</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f t="shared" si="436"/>
        <v>17</v>
      </c>
      <c r="AX906" s="165" t="str">
        <f t="shared" si="437"/>
        <v/>
      </c>
      <c r="AY906" s="193">
        <f t="shared" si="438"/>
        <v>17</v>
      </c>
      <c r="AZ906" s="183" t="str">
        <f t="shared" si="439"/>
        <v/>
      </c>
      <c r="BA906" s="173">
        <f t="shared" si="440"/>
        <v>0.25</v>
      </c>
      <c r="BB906" s="174" t="str">
        <f t="shared" si="441"/>
        <v/>
      </c>
      <c r="BC906" s="186">
        <f t="shared" si="464"/>
        <v>0.25</v>
      </c>
      <c r="BD906" s="174" t="str">
        <f t="shared" si="442"/>
        <v/>
      </c>
      <c r="BE906" s="201" t="str">
        <f t="shared" si="443"/>
        <v/>
      </c>
      <c r="BF906" s="174" t="str">
        <f t="shared" si="444"/>
        <v/>
      </c>
      <c r="BG906" s="186" t="str">
        <f t="shared" si="445"/>
        <v/>
      </c>
      <c r="BH906" s="175" t="str">
        <f t="shared" si="446"/>
        <v/>
      </c>
      <c r="BI906" s="632"/>
    </row>
    <row r="907" spans="1:140" ht="56.25" x14ac:dyDescent="0.3">
      <c r="A907" s="221"/>
      <c r="B907" s="222"/>
      <c r="C907" s="213">
        <v>896</v>
      </c>
      <c r="D907" s="643" t="s">
        <v>3866</v>
      </c>
      <c r="E907" s="22" t="s">
        <v>3505</v>
      </c>
      <c r="F907" s="17"/>
      <c r="G907" s="134">
        <v>44316</v>
      </c>
      <c r="H907" s="135">
        <v>44337</v>
      </c>
      <c r="I907" s="141"/>
      <c r="J907" s="25"/>
      <c r="K907" s="145"/>
      <c r="L907" s="28"/>
      <c r="M907" s="395">
        <v>44337</v>
      </c>
      <c r="N907" s="158">
        <f t="shared" si="447"/>
        <v>16</v>
      </c>
      <c r="O907" s="27"/>
      <c r="P907" s="27"/>
      <c r="Q907" s="27"/>
      <c r="R907" s="27" t="s">
        <v>0</v>
      </c>
      <c r="S907" s="27"/>
      <c r="T907" s="28"/>
      <c r="U907" s="29"/>
      <c r="V907" s="32">
        <v>0.25</v>
      </c>
      <c r="W907" s="318"/>
      <c r="X907" s="319"/>
      <c r="Y907" s="160">
        <f t="shared" si="433"/>
        <v>0.25</v>
      </c>
      <c r="Z907" s="159">
        <f t="shared" si="448"/>
        <v>2.5</v>
      </c>
      <c r="AA907" s="327"/>
      <c r="AB907" s="400">
        <f t="shared" si="457"/>
        <v>-30</v>
      </c>
      <c r="AC907" s="371"/>
      <c r="AD907" s="226" t="str">
        <f t="shared" si="434"/>
        <v/>
      </c>
      <c r="AE907" s="368">
        <f t="shared" si="449"/>
        <v>-27.5</v>
      </c>
      <c r="AF907" s="339"/>
      <c r="AG907" s="338"/>
      <c r="AH907" s="336"/>
      <c r="AI907" s="161">
        <f t="shared" si="450"/>
        <v>0</v>
      </c>
      <c r="AJ907" s="162">
        <f t="shared" si="435"/>
        <v>2.5</v>
      </c>
      <c r="AK907" s="163">
        <f t="shared" si="451"/>
        <v>2.5</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f t="shared" si="436"/>
        <v>16</v>
      </c>
      <c r="AX907" s="165" t="str">
        <f t="shared" si="437"/>
        <v/>
      </c>
      <c r="AY907" s="193">
        <f t="shared" si="438"/>
        <v>16</v>
      </c>
      <c r="AZ907" s="183" t="str">
        <f t="shared" si="439"/>
        <v/>
      </c>
      <c r="BA907" s="173">
        <f t="shared" si="440"/>
        <v>0.25</v>
      </c>
      <c r="BB907" s="174" t="str">
        <f t="shared" si="441"/>
        <v/>
      </c>
      <c r="BC907" s="186">
        <f t="shared" si="464"/>
        <v>0.25</v>
      </c>
      <c r="BD907" s="174" t="str">
        <f t="shared" si="442"/>
        <v/>
      </c>
      <c r="BE907" s="201" t="str">
        <f t="shared" si="443"/>
        <v/>
      </c>
      <c r="BF907" s="174" t="str">
        <f t="shared" si="444"/>
        <v/>
      </c>
      <c r="BG907" s="186" t="str">
        <f t="shared" si="445"/>
        <v/>
      </c>
      <c r="BH907" s="175" t="str">
        <f t="shared" si="446"/>
        <v/>
      </c>
      <c r="BI907" s="632"/>
    </row>
    <row r="908" spans="1:140" ht="37.5" x14ac:dyDescent="0.3">
      <c r="A908" s="221"/>
      <c r="B908" s="222"/>
      <c r="C908" s="214">
        <v>897</v>
      </c>
      <c r="D908" s="643" t="s">
        <v>3867</v>
      </c>
      <c r="E908" s="16" t="s">
        <v>3505</v>
      </c>
      <c r="F908" s="17"/>
      <c r="G908" s="134">
        <v>44316</v>
      </c>
      <c r="H908" s="135">
        <v>44337</v>
      </c>
      <c r="I908" s="141"/>
      <c r="J908" s="25"/>
      <c r="K908" s="145"/>
      <c r="L908" s="28"/>
      <c r="M908" s="395">
        <v>44337</v>
      </c>
      <c r="N908" s="158">
        <f t="shared" si="447"/>
        <v>16</v>
      </c>
      <c r="O908" s="27"/>
      <c r="P908" s="27"/>
      <c r="Q908" s="27"/>
      <c r="R908" s="27" t="s">
        <v>0</v>
      </c>
      <c r="S908" s="27"/>
      <c r="T908" s="28"/>
      <c r="U908" s="29"/>
      <c r="V908" s="32">
        <v>0.25</v>
      </c>
      <c r="W908" s="318"/>
      <c r="X908" s="319"/>
      <c r="Y908" s="160">
        <f t="shared" ref="Y908:Y971" si="465">V908+W908+X908</f>
        <v>0.25</v>
      </c>
      <c r="Z908" s="159">
        <f t="shared" si="448"/>
        <v>2.5</v>
      </c>
      <c r="AA908" s="327"/>
      <c r="AB908" s="400">
        <f t="shared" si="457"/>
        <v>-30</v>
      </c>
      <c r="AC908" s="371"/>
      <c r="AD908" s="226" t="str">
        <f t="shared" ref="AD908:AD971" si="466">IF(F908="x",(0-((V908*10)+(W908*20))),"")</f>
        <v/>
      </c>
      <c r="AE908" s="368">
        <f t="shared" si="449"/>
        <v>-27.5</v>
      </c>
      <c r="AF908" s="339"/>
      <c r="AG908" s="338"/>
      <c r="AH908" s="336"/>
      <c r="AI908" s="161">
        <f t="shared" si="450"/>
        <v>0</v>
      </c>
      <c r="AJ908" s="162">
        <f t="shared" ref="AJ908:AJ971" si="467">(X908*20)+Z908+AA908+AF908</f>
        <v>2.5</v>
      </c>
      <c r="AK908" s="163">
        <f t="shared" si="451"/>
        <v>2.5</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f t="shared" ref="AW908:AW971" si="468">IF(N908&gt;0,N908,"")</f>
        <v>16</v>
      </c>
      <c r="AX908" s="165" t="str">
        <f t="shared" ref="AX908:AX971" si="469">IF(AND(K908="x",AW908&gt;0),AW908,"")</f>
        <v/>
      </c>
      <c r="AY908" s="193">
        <f t="shared" ref="AY908:AY971" si="470">IF(OR(K908="x",F908="x",AW908&lt;=0),"",AW908)</f>
        <v>16</v>
      </c>
      <c r="AZ908" s="183" t="str">
        <f t="shared" ref="AZ908:AZ971" si="471">IF(AND(F908="x",AW908&gt;0),AW908,"")</f>
        <v/>
      </c>
      <c r="BA908" s="173">
        <f t="shared" ref="BA908:BA971" si="472">IF(V908&gt;0,V908,"")</f>
        <v>0.25</v>
      </c>
      <c r="BB908" s="174" t="str">
        <f t="shared" ref="BB908:BB971" si="473">IF(AND(K908="x",BA908&gt;0),BA908,"")</f>
        <v/>
      </c>
      <c r="BC908" s="186">
        <f t="shared" si="464"/>
        <v>0.25</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37.5" x14ac:dyDescent="0.3">
      <c r="A909" s="221"/>
      <c r="B909" s="222"/>
      <c r="C909" s="214">
        <v>898</v>
      </c>
      <c r="D909" s="643" t="s">
        <v>3868</v>
      </c>
      <c r="E909" s="16" t="s">
        <v>3505</v>
      </c>
      <c r="F909" s="17"/>
      <c r="G909" s="134">
        <v>44316</v>
      </c>
      <c r="H909" s="135">
        <v>44337</v>
      </c>
      <c r="I909" s="141"/>
      <c r="J909" s="25"/>
      <c r="K909" s="145"/>
      <c r="L909" s="28"/>
      <c r="M909" s="395">
        <v>44337</v>
      </c>
      <c r="N909" s="158">
        <f t="shared" ref="N909:N972" si="479">IF((NETWORKDAYS(G909,M909)&gt;0),(NETWORKDAYS(G909,M909)),"")</f>
        <v>16</v>
      </c>
      <c r="O909" s="27"/>
      <c r="P909" s="27"/>
      <c r="Q909" s="27"/>
      <c r="R909" s="27" t="s">
        <v>0</v>
      </c>
      <c r="S909" s="27"/>
      <c r="T909" s="28"/>
      <c r="U909" s="29"/>
      <c r="V909" s="32">
        <v>0.25</v>
      </c>
      <c r="W909" s="318"/>
      <c r="X909" s="319"/>
      <c r="Y909" s="160">
        <f t="shared" si="465"/>
        <v>0.25</v>
      </c>
      <c r="Z909" s="159">
        <f t="shared" ref="Z909:Z972" si="480">IF((F909="x"),0,((V909*10)+(W909*20)))</f>
        <v>2.5</v>
      </c>
      <c r="AA909" s="327"/>
      <c r="AB909" s="400">
        <f t="shared" si="457"/>
        <v>-30</v>
      </c>
      <c r="AC909" s="371"/>
      <c r="AD909" s="226" t="str">
        <f t="shared" si="466"/>
        <v/>
      </c>
      <c r="AE909" s="368">
        <f t="shared" ref="AE909:AE972" si="481">IF(AND(Z909&gt;0,F909="x"),0,IF(AND(Z909&gt;0,AC909="x"),Z909-60,IF(AND(Z909&gt;0,AB909=-30),Z909+AB909,0)))</f>
        <v>-27.5</v>
      </c>
      <c r="AF909" s="339"/>
      <c r="AG909" s="338"/>
      <c r="AH909" s="336"/>
      <c r="AI909" s="161">
        <f t="shared" ref="AI909:AI972" si="482">IF(AE909&lt;=0,AG909,AE909+AG909)</f>
        <v>0</v>
      </c>
      <c r="AJ909" s="162">
        <f t="shared" si="467"/>
        <v>2.5</v>
      </c>
      <c r="AK909" s="163">
        <f t="shared" ref="AK909:AK972" si="483">AJ909-AH909</f>
        <v>2.5</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f t="shared" si="468"/>
        <v>16</v>
      </c>
      <c r="AX909" s="165" t="str">
        <f t="shared" si="469"/>
        <v/>
      </c>
      <c r="AY909" s="193">
        <f t="shared" si="470"/>
        <v>16</v>
      </c>
      <c r="AZ909" s="183" t="str">
        <f t="shared" si="471"/>
        <v/>
      </c>
      <c r="BA909" s="173">
        <f t="shared" si="472"/>
        <v>0.25</v>
      </c>
      <c r="BB909" s="174" t="str">
        <f t="shared" si="473"/>
        <v/>
      </c>
      <c r="BC909" s="186">
        <f t="shared" si="464"/>
        <v>0.25</v>
      </c>
      <c r="BD909" s="174" t="str">
        <f t="shared" si="474"/>
        <v/>
      </c>
      <c r="BE909" s="201" t="str">
        <f t="shared" si="475"/>
        <v/>
      </c>
      <c r="BF909" s="174" t="str">
        <f t="shared" si="476"/>
        <v/>
      </c>
      <c r="BG909" s="186" t="str">
        <f t="shared" si="477"/>
        <v/>
      </c>
      <c r="BH909" s="175" t="str">
        <f t="shared" si="478"/>
        <v/>
      </c>
      <c r="BI909" s="632"/>
    </row>
    <row r="910" spans="1:140" ht="37.5" x14ac:dyDescent="0.3">
      <c r="A910" s="221"/>
      <c r="B910" s="222"/>
      <c r="C910" s="213">
        <v>899</v>
      </c>
      <c r="D910" s="673" t="s">
        <v>3869</v>
      </c>
      <c r="E910" s="19" t="s">
        <v>3505</v>
      </c>
      <c r="F910" s="17"/>
      <c r="G910" s="138">
        <v>44316</v>
      </c>
      <c r="H910" s="137">
        <v>44337</v>
      </c>
      <c r="I910" s="143"/>
      <c r="J910" s="80"/>
      <c r="K910" s="147"/>
      <c r="L910" s="30"/>
      <c r="M910" s="396">
        <v>44337</v>
      </c>
      <c r="N910" s="158">
        <f t="shared" si="479"/>
        <v>16</v>
      </c>
      <c r="O910" s="27"/>
      <c r="P910" s="27"/>
      <c r="Q910" s="27"/>
      <c r="R910" s="27" t="s">
        <v>0</v>
      </c>
      <c r="S910" s="27"/>
      <c r="T910" s="30"/>
      <c r="U910" s="31"/>
      <c r="V910" s="32">
        <v>0.25</v>
      </c>
      <c r="W910" s="320"/>
      <c r="X910" s="318"/>
      <c r="Y910" s="160">
        <f t="shared" si="465"/>
        <v>0.25</v>
      </c>
      <c r="Z910" s="159">
        <f t="shared" si="480"/>
        <v>2.5</v>
      </c>
      <c r="AA910" s="328"/>
      <c r="AB910" s="400">
        <f t="shared" ref="AB910:AB973" si="489">IF(AND(Z910&gt;=0,F910="x"),0,IF(AND(Z910&gt;0,AC910="x"),0,IF(Z910&gt;0,0-30,0)))</f>
        <v>-30</v>
      </c>
      <c r="AC910" s="371"/>
      <c r="AD910" s="226" t="str">
        <f t="shared" si="466"/>
        <v/>
      </c>
      <c r="AE910" s="368">
        <f t="shared" si="481"/>
        <v>-27.5</v>
      </c>
      <c r="AF910" s="340"/>
      <c r="AG910" s="341"/>
      <c r="AH910" s="339"/>
      <c r="AI910" s="161">
        <f t="shared" si="482"/>
        <v>0</v>
      </c>
      <c r="AJ910" s="162">
        <f t="shared" si="467"/>
        <v>2.5</v>
      </c>
      <c r="AK910" s="163">
        <f t="shared" si="483"/>
        <v>2.5</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f t="shared" si="468"/>
        <v>16</v>
      </c>
      <c r="AX910" s="165" t="str">
        <f t="shared" si="469"/>
        <v/>
      </c>
      <c r="AY910" s="193">
        <f t="shared" si="470"/>
        <v>16</v>
      </c>
      <c r="AZ910" s="183" t="str">
        <f t="shared" si="471"/>
        <v/>
      </c>
      <c r="BA910" s="173">
        <f t="shared" si="472"/>
        <v>0.25</v>
      </c>
      <c r="BB910" s="174" t="str">
        <f t="shared" si="473"/>
        <v/>
      </c>
      <c r="BC910" s="186">
        <f t="shared" si="464"/>
        <v>0.25</v>
      </c>
      <c r="BD910" s="174" t="str">
        <f t="shared" si="474"/>
        <v/>
      </c>
      <c r="BE910" s="201" t="str">
        <f t="shared" si="475"/>
        <v/>
      </c>
      <c r="BF910" s="174" t="str">
        <f t="shared" si="476"/>
        <v/>
      </c>
      <c r="BG910" s="186" t="str">
        <f t="shared" si="477"/>
        <v/>
      </c>
      <c r="BH910" s="175" t="str">
        <f t="shared" si="478"/>
        <v/>
      </c>
      <c r="BI910" s="632"/>
    </row>
    <row r="911" spans="1:140" s="26" customFormat="1" ht="56.25" x14ac:dyDescent="0.3">
      <c r="A911" s="221"/>
      <c r="B911" s="222"/>
      <c r="C911" s="213">
        <v>900</v>
      </c>
      <c r="D911" s="640" t="s">
        <v>3870</v>
      </c>
      <c r="E911" s="24" t="s">
        <v>46</v>
      </c>
      <c r="F911" s="17"/>
      <c r="G911" s="134">
        <v>44316</v>
      </c>
      <c r="H911" s="139">
        <v>44334</v>
      </c>
      <c r="I911" s="141"/>
      <c r="J911" s="25"/>
      <c r="K911" s="145"/>
      <c r="L911" s="28"/>
      <c r="M911" s="395">
        <v>44334</v>
      </c>
      <c r="N911" s="158">
        <f t="shared" si="479"/>
        <v>13</v>
      </c>
      <c r="O911" s="27" t="s">
        <v>0</v>
      </c>
      <c r="P911" s="27"/>
      <c r="Q911" s="27"/>
      <c r="R911" s="27"/>
      <c r="S911" s="27"/>
      <c r="T911" s="27"/>
      <c r="U911" s="28"/>
      <c r="V911" s="32">
        <v>0.25</v>
      </c>
      <c r="W911" s="318">
        <v>0.25</v>
      </c>
      <c r="X911" s="318"/>
      <c r="Y911" s="160">
        <f t="shared" si="465"/>
        <v>0.5</v>
      </c>
      <c r="Z911" s="159">
        <f t="shared" si="480"/>
        <v>7.5</v>
      </c>
      <c r="AA911" s="327"/>
      <c r="AB911" s="400">
        <f t="shared" si="489"/>
        <v>-30</v>
      </c>
      <c r="AC911" s="371"/>
      <c r="AD911" s="226" t="str">
        <f t="shared" si="466"/>
        <v/>
      </c>
      <c r="AE911" s="368">
        <f t="shared" si="481"/>
        <v>-22.5</v>
      </c>
      <c r="AF911" s="339"/>
      <c r="AG911" s="342"/>
      <c r="AH911" s="339"/>
      <c r="AI911" s="161">
        <f t="shared" si="482"/>
        <v>0</v>
      </c>
      <c r="AJ911" s="162">
        <f t="shared" si="467"/>
        <v>7.5</v>
      </c>
      <c r="AK911" s="163">
        <f t="shared" si="483"/>
        <v>7.5</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f t="shared" si="468"/>
        <v>13</v>
      </c>
      <c r="AX911" s="165" t="str">
        <f t="shared" si="469"/>
        <v/>
      </c>
      <c r="AY911" s="193">
        <f t="shared" si="470"/>
        <v>13</v>
      </c>
      <c r="AZ911" s="183" t="str">
        <f t="shared" si="471"/>
        <v/>
      </c>
      <c r="BA911" s="173">
        <f t="shared" si="472"/>
        <v>0.25</v>
      </c>
      <c r="BB911" s="174" t="str">
        <f t="shared" si="473"/>
        <v/>
      </c>
      <c r="BC911" s="186">
        <f t="shared" si="464"/>
        <v>0.25</v>
      </c>
      <c r="BD911" s="174" t="str">
        <f t="shared" si="474"/>
        <v/>
      </c>
      <c r="BE911" s="201">
        <f t="shared" si="475"/>
        <v>0.25</v>
      </c>
      <c r="BF911" s="174" t="str">
        <f t="shared" si="476"/>
        <v/>
      </c>
      <c r="BG911" s="186">
        <f t="shared" si="477"/>
        <v>0.25</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657" t="s">
        <v>3871</v>
      </c>
      <c r="E912" s="35" t="s">
        <v>46</v>
      </c>
      <c r="F912" s="34"/>
      <c r="G912" s="134">
        <v>44316</v>
      </c>
      <c r="H912" s="139">
        <v>44334</v>
      </c>
      <c r="I912" s="140"/>
      <c r="J912" s="78"/>
      <c r="K912" s="144"/>
      <c r="L912" s="119"/>
      <c r="M912" s="395">
        <v>44334</v>
      </c>
      <c r="N912" s="158">
        <f t="shared" si="479"/>
        <v>13</v>
      </c>
      <c r="O912" s="321" t="s">
        <v>0</v>
      </c>
      <c r="P912" s="315"/>
      <c r="Q912" s="315"/>
      <c r="R912" s="315"/>
      <c r="S912" s="315"/>
      <c r="T912" s="315"/>
      <c r="U912" s="316"/>
      <c r="V912" s="32">
        <v>0.25</v>
      </c>
      <c r="W912" s="318">
        <v>0.25</v>
      </c>
      <c r="X912" s="313"/>
      <c r="Y912" s="160">
        <f t="shared" si="465"/>
        <v>0.5</v>
      </c>
      <c r="Z912" s="159">
        <f t="shared" si="480"/>
        <v>7.5</v>
      </c>
      <c r="AA912" s="327"/>
      <c r="AB912" s="400">
        <f t="shared" si="489"/>
        <v>-30</v>
      </c>
      <c r="AC912" s="371"/>
      <c r="AD912" s="226" t="str">
        <f t="shared" si="466"/>
        <v/>
      </c>
      <c r="AE912" s="368">
        <f t="shared" si="481"/>
        <v>-22.5</v>
      </c>
      <c r="AF912" s="339"/>
      <c r="AG912" s="338"/>
      <c r="AH912" s="336"/>
      <c r="AI912" s="161">
        <f t="shared" si="482"/>
        <v>0</v>
      </c>
      <c r="AJ912" s="162">
        <f t="shared" si="467"/>
        <v>7.5</v>
      </c>
      <c r="AK912" s="163">
        <f t="shared" si="483"/>
        <v>7.5</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f t="shared" si="468"/>
        <v>13</v>
      </c>
      <c r="AX912" s="165" t="str">
        <f t="shared" si="469"/>
        <v/>
      </c>
      <c r="AY912" s="193">
        <f t="shared" si="470"/>
        <v>13</v>
      </c>
      <c r="AZ912" s="183" t="str">
        <f t="shared" si="471"/>
        <v/>
      </c>
      <c r="BA912" s="173">
        <f t="shared" si="472"/>
        <v>0.25</v>
      </c>
      <c r="BB912" s="174" t="str">
        <f t="shared" si="473"/>
        <v/>
      </c>
      <c r="BC912" s="186">
        <f t="shared" si="464"/>
        <v>0.25</v>
      </c>
      <c r="BD912" s="174" t="str">
        <f t="shared" si="474"/>
        <v/>
      </c>
      <c r="BE912" s="201">
        <f t="shared" si="475"/>
        <v>0.25</v>
      </c>
      <c r="BF912" s="174" t="str">
        <f t="shared" si="476"/>
        <v/>
      </c>
      <c r="BG912" s="186">
        <f t="shared" si="477"/>
        <v>0.25</v>
      </c>
      <c r="BH912" s="175" t="str">
        <f t="shared" si="478"/>
        <v/>
      </c>
      <c r="BI912" s="632"/>
    </row>
    <row r="913" spans="1:61" ht="18.75" x14ac:dyDescent="0.3">
      <c r="A913" s="219"/>
      <c r="B913" s="220"/>
      <c r="C913" s="213">
        <v>902</v>
      </c>
      <c r="D913" s="657" t="s">
        <v>3872</v>
      </c>
      <c r="E913" s="33" t="s">
        <v>46</v>
      </c>
      <c r="F913" s="34"/>
      <c r="G913" s="134">
        <v>44316</v>
      </c>
      <c r="H913" s="139">
        <v>44334</v>
      </c>
      <c r="I913" s="140"/>
      <c r="J913" s="78"/>
      <c r="K913" s="144"/>
      <c r="L913" s="119"/>
      <c r="M913" s="395">
        <v>44334</v>
      </c>
      <c r="N913" s="158">
        <f t="shared" si="479"/>
        <v>13</v>
      </c>
      <c r="O913" s="315" t="s">
        <v>0</v>
      </c>
      <c r="P913" s="315"/>
      <c r="Q913" s="315"/>
      <c r="R913" s="315"/>
      <c r="S913" s="315"/>
      <c r="T913" s="316"/>
      <c r="U913" s="317"/>
      <c r="V913" s="32">
        <v>0.25</v>
      </c>
      <c r="W913" s="318">
        <v>0.25</v>
      </c>
      <c r="X913" s="313"/>
      <c r="Y913" s="160">
        <f t="shared" si="465"/>
        <v>0.5</v>
      </c>
      <c r="Z913" s="159">
        <f t="shared" si="480"/>
        <v>7.5</v>
      </c>
      <c r="AA913" s="326"/>
      <c r="AB913" s="400">
        <f t="shared" si="489"/>
        <v>-30</v>
      </c>
      <c r="AC913" s="370"/>
      <c r="AD913" s="226" t="str">
        <f t="shared" si="466"/>
        <v/>
      </c>
      <c r="AE913" s="368">
        <f t="shared" si="481"/>
        <v>-22.5</v>
      </c>
      <c r="AF913" s="331"/>
      <c r="AG913" s="333"/>
      <c r="AH913" s="334"/>
      <c r="AI913" s="161">
        <f t="shared" si="482"/>
        <v>0</v>
      </c>
      <c r="AJ913" s="162">
        <f t="shared" si="467"/>
        <v>7.5</v>
      </c>
      <c r="AK913" s="163">
        <f t="shared" si="483"/>
        <v>7.5</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f t="shared" si="468"/>
        <v>13</v>
      </c>
      <c r="AX913" s="165" t="str">
        <f t="shared" si="469"/>
        <v/>
      </c>
      <c r="AY913" s="193">
        <f t="shared" si="470"/>
        <v>13</v>
      </c>
      <c r="AZ913" s="183" t="str">
        <f t="shared" si="471"/>
        <v/>
      </c>
      <c r="BA913" s="173">
        <f t="shared" si="472"/>
        <v>0.25</v>
      </c>
      <c r="BB913" s="174" t="str">
        <f t="shared" si="473"/>
        <v/>
      </c>
      <c r="BC913" s="186">
        <f t="shared" si="464"/>
        <v>0.25</v>
      </c>
      <c r="BD913" s="174" t="str">
        <f t="shared" si="474"/>
        <v/>
      </c>
      <c r="BE913" s="201">
        <f t="shared" si="475"/>
        <v>0.25</v>
      </c>
      <c r="BF913" s="174" t="str">
        <f t="shared" si="476"/>
        <v/>
      </c>
      <c r="BG913" s="186">
        <f t="shared" si="477"/>
        <v>0.25</v>
      </c>
      <c r="BH913" s="175" t="str">
        <f t="shared" si="478"/>
        <v/>
      </c>
      <c r="BI913" s="632"/>
    </row>
    <row r="914" spans="1:61" ht="18.75" x14ac:dyDescent="0.3">
      <c r="A914" s="219"/>
      <c r="B914" s="220"/>
      <c r="C914" s="213">
        <v>903</v>
      </c>
      <c r="D914" s="657" t="s">
        <v>3873</v>
      </c>
      <c r="E914" s="33" t="s">
        <v>46</v>
      </c>
      <c r="F914" s="34"/>
      <c r="G914" s="134">
        <v>44316</v>
      </c>
      <c r="H914" s="139">
        <v>44334</v>
      </c>
      <c r="I914" s="141"/>
      <c r="J914" s="25"/>
      <c r="K914" s="145"/>
      <c r="L914" s="28"/>
      <c r="M914" s="395">
        <v>44334</v>
      </c>
      <c r="N914" s="158">
        <f t="shared" si="479"/>
        <v>13</v>
      </c>
      <c r="O914" s="315" t="s">
        <v>0</v>
      </c>
      <c r="P914" s="315"/>
      <c r="Q914" s="315"/>
      <c r="R914" s="315"/>
      <c r="S914" s="315"/>
      <c r="T914" s="316"/>
      <c r="U914" s="317"/>
      <c r="V914" s="32">
        <v>0.25</v>
      </c>
      <c r="W914" s="318">
        <v>0.25</v>
      </c>
      <c r="X914" s="313"/>
      <c r="Y914" s="160">
        <f t="shared" si="465"/>
        <v>0.5</v>
      </c>
      <c r="Z914" s="159">
        <f t="shared" si="480"/>
        <v>7.5</v>
      </c>
      <c r="AA914" s="326"/>
      <c r="AB914" s="400">
        <f t="shared" si="489"/>
        <v>-30</v>
      </c>
      <c r="AC914" s="370"/>
      <c r="AD914" s="226" t="str">
        <f t="shared" si="466"/>
        <v/>
      </c>
      <c r="AE914" s="368">
        <f t="shared" si="481"/>
        <v>-22.5</v>
      </c>
      <c r="AF914" s="331"/>
      <c r="AG914" s="333"/>
      <c r="AH914" s="334"/>
      <c r="AI914" s="161">
        <f t="shared" si="482"/>
        <v>0</v>
      </c>
      <c r="AJ914" s="162">
        <f t="shared" si="467"/>
        <v>7.5</v>
      </c>
      <c r="AK914" s="163">
        <f t="shared" si="483"/>
        <v>7.5</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f t="shared" si="468"/>
        <v>13</v>
      </c>
      <c r="AX914" s="165" t="str">
        <f t="shared" si="469"/>
        <v/>
      </c>
      <c r="AY914" s="193">
        <f t="shared" si="470"/>
        <v>13</v>
      </c>
      <c r="AZ914" s="183" t="str">
        <f t="shared" si="471"/>
        <v/>
      </c>
      <c r="BA914" s="173">
        <f t="shared" si="472"/>
        <v>0.25</v>
      </c>
      <c r="BB914" s="174" t="str">
        <f t="shared" si="473"/>
        <v/>
      </c>
      <c r="BC914" s="186">
        <f t="shared" ref="BC914:BC977" si="496">IF(OR(K914="x",F914="X",BA914&lt;=0),"",BA914)</f>
        <v>0.25</v>
      </c>
      <c r="BD914" s="174" t="str">
        <f t="shared" si="474"/>
        <v/>
      </c>
      <c r="BE914" s="201">
        <f t="shared" si="475"/>
        <v>0.25</v>
      </c>
      <c r="BF914" s="174" t="str">
        <f t="shared" si="476"/>
        <v/>
      </c>
      <c r="BG914" s="186">
        <f t="shared" si="477"/>
        <v>0.25</v>
      </c>
      <c r="BH914" s="175" t="str">
        <f t="shared" si="478"/>
        <v/>
      </c>
      <c r="BI914" s="632"/>
    </row>
    <row r="915" spans="1:61" ht="18.75" x14ac:dyDescent="0.3">
      <c r="A915" s="219"/>
      <c r="B915" s="220"/>
      <c r="C915" s="213">
        <v>904</v>
      </c>
      <c r="D915" s="657" t="s">
        <v>3874</v>
      </c>
      <c r="E915" s="33" t="s">
        <v>46</v>
      </c>
      <c r="F915" s="34"/>
      <c r="G915" s="134">
        <v>44316</v>
      </c>
      <c r="H915" s="139">
        <v>44334</v>
      </c>
      <c r="I915" s="141"/>
      <c r="J915" s="25"/>
      <c r="K915" s="145"/>
      <c r="L915" s="28"/>
      <c r="M915" s="395">
        <v>44334</v>
      </c>
      <c r="N915" s="158">
        <f t="shared" si="479"/>
        <v>13</v>
      </c>
      <c r="O915" s="315" t="s">
        <v>0</v>
      </c>
      <c r="P915" s="315"/>
      <c r="Q915" s="315"/>
      <c r="R915" s="315"/>
      <c r="S915" s="315"/>
      <c r="T915" s="316"/>
      <c r="U915" s="317"/>
      <c r="V915" s="32">
        <v>0.25</v>
      </c>
      <c r="W915" s="318">
        <v>0.25</v>
      </c>
      <c r="X915" s="313"/>
      <c r="Y915" s="160">
        <f t="shared" si="465"/>
        <v>0.5</v>
      </c>
      <c r="Z915" s="159">
        <f t="shared" si="480"/>
        <v>7.5</v>
      </c>
      <c r="AA915" s="326"/>
      <c r="AB915" s="400">
        <f t="shared" si="489"/>
        <v>-30</v>
      </c>
      <c r="AC915" s="370"/>
      <c r="AD915" s="226" t="str">
        <f t="shared" si="466"/>
        <v/>
      </c>
      <c r="AE915" s="368">
        <f t="shared" si="481"/>
        <v>-22.5</v>
      </c>
      <c r="AF915" s="331"/>
      <c r="AG915" s="333"/>
      <c r="AH915" s="334"/>
      <c r="AI915" s="161">
        <f t="shared" si="482"/>
        <v>0</v>
      </c>
      <c r="AJ915" s="162">
        <f t="shared" si="467"/>
        <v>7.5</v>
      </c>
      <c r="AK915" s="163">
        <f t="shared" si="483"/>
        <v>7.5</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f t="shared" si="468"/>
        <v>13</v>
      </c>
      <c r="AX915" s="165" t="str">
        <f t="shared" si="469"/>
        <v/>
      </c>
      <c r="AY915" s="193">
        <f t="shared" si="470"/>
        <v>13</v>
      </c>
      <c r="AZ915" s="183" t="str">
        <f t="shared" si="471"/>
        <v/>
      </c>
      <c r="BA915" s="173">
        <f t="shared" si="472"/>
        <v>0.25</v>
      </c>
      <c r="BB915" s="174" t="str">
        <f t="shared" si="473"/>
        <v/>
      </c>
      <c r="BC915" s="186">
        <f t="shared" si="496"/>
        <v>0.25</v>
      </c>
      <c r="BD915" s="174" t="str">
        <f t="shared" si="474"/>
        <v/>
      </c>
      <c r="BE915" s="201">
        <f t="shared" si="475"/>
        <v>0.25</v>
      </c>
      <c r="BF915" s="174" t="str">
        <f t="shared" si="476"/>
        <v/>
      </c>
      <c r="BG915" s="186">
        <f t="shared" si="477"/>
        <v>0.25</v>
      </c>
      <c r="BH915" s="175" t="str">
        <f t="shared" si="478"/>
        <v/>
      </c>
      <c r="BI915" s="632"/>
    </row>
    <row r="916" spans="1:61" ht="18.75" x14ac:dyDescent="0.3">
      <c r="A916" s="221"/>
      <c r="B916" s="222"/>
      <c r="C916" s="214">
        <v>905</v>
      </c>
      <c r="D916" s="649" t="s">
        <v>3875</v>
      </c>
      <c r="E916" s="16" t="s">
        <v>46</v>
      </c>
      <c r="F916" s="17"/>
      <c r="G916" s="134">
        <v>44316</v>
      </c>
      <c r="H916" s="139">
        <v>44334</v>
      </c>
      <c r="I916" s="141"/>
      <c r="J916" s="25"/>
      <c r="K916" s="145"/>
      <c r="L916" s="28"/>
      <c r="M916" s="395">
        <v>44334</v>
      </c>
      <c r="N916" s="158">
        <f t="shared" si="479"/>
        <v>13</v>
      </c>
      <c r="O916" s="27" t="s">
        <v>0</v>
      </c>
      <c r="P916" s="27"/>
      <c r="Q916" s="27"/>
      <c r="R916" s="27"/>
      <c r="S916" s="27"/>
      <c r="T916" s="28"/>
      <c r="U916" s="29"/>
      <c r="V916" s="32">
        <v>0.25</v>
      </c>
      <c r="W916" s="318">
        <v>0.25</v>
      </c>
      <c r="X916" s="313"/>
      <c r="Y916" s="160">
        <f t="shared" si="465"/>
        <v>0.5</v>
      </c>
      <c r="Z916" s="159">
        <f t="shared" si="480"/>
        <v>7.5</v>
      </c>
      <c r="AA916" s="327"/>
      <c r="AB916" s="400">
        <f t="shared" si="489"/>
        <v>-30</v>
      </c>
      <c r="AC916" s="371"/>
      <c r="AD916" s="226" t="str">
        <f t="shared" si="466"/>
        <v/>
      </c>
      <c r="AE916" s="368">
        <f t="shared" si="481"/>
        <v>-22.5</v>
      </c>
      <c r="AF916" s="339"/>
      <c r="AG916" s="338"/>
      <c r="AH916" s="336"/>
      <c r="AI916" s="161">
        <f t="shared" si="482"/>
        <v>0</v>
      </c>
      <c r="AJ916" s="162">
        <f t="shared" si="467"/>
        <v>7.5</v>
      </c>
      <c r="AK916" s="163">
        <f t="shared" si="483"/>
        <v>7.5</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f t="shared" si="468"/>
        <v>13</v>
      </c>
      <c r="AX916" s="165" t="str">
        <f t="shared" si="469"/>
        <v/>
      </c>
      <c r="AY916" s="193">
        <f t="shared" si="470"/>
        <v>13</v>
      </c>
      <c r="AZ916" s="183" t="str">
        <f t="shared" si="471"/>
        <v/>
      </c>
      <c r="BA916" s="173">
        <f t="shared" si="472"/>
        <v>0.25</v>
      </c>
      <c r="BB916" s="174" t="str">
        <f t="shared" si="473"/>
        <v/>
      </c>
      <c r="BC916" s="186">
        <f t="shared" si="496"/>
        <v>0.25</v>
      </c>
      <c r="BD916" s="174" t="str">
        <f t="shared" si="474"/>
        <v/>
      </c>
      <c r="BE916" s="201">
        <f t="shared" si="475"/>
        <v>0.25</v>
      </c>
      <c r="BF916" s="174" t="str">
        <f t="shared" si="476"/>
        <v/>
      </c>
      <c r="BG916" s="186">
        <f t="shared" si="477"/>
        <v>0.25</v>
      </c>
      <c r="BH916" s="175" t="str">
        <f t="shared" si="478"/>
        <v/>
      </c>
      <c r="BI916" s="632"/>
    </row>
    <row r="917" spans="1:61" ht="18.75" x14ac:dyDescent="0.3">
      <c r="A917" s="221"/>
      <c r="B917" s="222"/>
      <c r="C917" s="213">
        <v>906</v>
      </c>
      <c r="D917" s="649" t="s">
        <v>3876</v>
      </c>
      <c r="E917" s="16" t="s">
        <v>46</v>
      </c>
      <c r="F917" s="17"/>
      <c r="G917" s="134">
        <v>44316</v>
      </c>
      <c r="H917" s="139">
        <v>44334</v>
      </c>
      <c r="I917" s="141"/>
      <c r="J917" s="25"/>
      <c r="K917" s="145"/>
      <c r="L917" s="28"/>
      <c r="M917" s="395">
        <v>44334</v>
      </c>
      <c r="N917" s="158">
        <f t="shared" si="479"/>
        <v>13</v>
      </c>
      <c r="O917" s="27" t="s">
        <v>0</v>
      </c>
      <c r="P917" s="27"/>
      <c r="Q917" s="27"/>
      <c r="R917" s="27"/>
      <c r="S917" s="27"/>
      <c r="T917" s="28"/>
      <c r="U917" s="29"/>
      <c r="V917" s="32">
        <v>0.25</v>
      </c>
      <c r="W917" s="318">
        <v>0.25</v>
      </c>
      <c r="X917" s="319"/>
      <c r="Y917" s="160">
        <f t="shared" si="465"/>
        <v>0.5</v>
      </c>
      <c r="Z917" s="159">
        <f t="shared" si="480"/>
        <v>7.5</v>
      </c>
      <c r="AA917" s="327"/>
      <c r="AB917" s="400">
        <f t="shared" si="489"/>
        <v>-30</v>
      </c>
      <c r="AC917" s="371"/>
      <c r="AD917" s="226" t="str">
        <f t="shared" si="466"/>
        <v/>
      </c>
      <c r="AE917" s="368">
        <f t="shared" si="481"/>
        <v>-22.5</v>
      </c>
      <c r="AF917" s="339"/>
      <c r="AG917" s="338"/>
      <c r="AH917" s="336"/>
      <c r="AI917" s="161">
        <f t="shared" si="482"/>
        <v>0</v>
      </c>
      <c r="AJ917" s="162">
        <f t="shared" si="467"/>
        <v>7.5</v>
      </c>
      <c r="AK917" s="163">
        <f t="shared" si="483"/>
        <v>7.5</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f t="shared" si="468"/>
        <v>13</v>
      </c>
      <c r="AX917" s="165" t="str">
        <f t="shared" si="469"/>
        <v/>
      </c>
      <c r="AY917" s="193">
        <f t="shared" si="470"/>
        <v>13</v>
      </c>
      <c r="AZ917" s="183" t="str">
        <f t="shared" si="471"/>
        <v/>
      </c>
      <c r="BA917" s="173">
        <f t="shared" si="472"/>
        <v>0.25</v>
      </c>
      <c r="BB917" s="174" t="str">
        <f t="shared" si="473"/>
        <v/>
      </c>
      <c r="BC917" s="186">
        <f t="shared" si="496"/>
        <v>0.25</v>
      </c>
      <c r="BD917" s="174" t="str">
        <f t="shared" si="474"/>
        <v/>
      </c>
      <c r="BE917" s="201">
        <f t="shared" si="475"/>
        <v>0.25</v>
      </c>
      <c r="BF917" s="174" t="str">
        <f t="shared" si="476"/>
        <v/>
      </c>
      <c r="BG917" s="186">
        <f t="shared" si="477"/>
        <v>0.25</v>
      </c>
      <c r="BH917" s="175" t="str">
        <f t="shared" si="478"/>
        <v/>
      </c>
      <c r="BI917" s="632"/>
    </row>
    <row r="918" spans="1:61" ht="18.75" x14ac:dyDescent="0.3">
      <c r="A918" s="221"/>
      <c r="B918" s="222"/>
      <c r="C918" s="214">
        <v>907</v>
      </c>
      <c r="D918" s="649" t="s">
        <v>3877</v>
      </c>
      <c r="E918" s="16" t="s">
        <v>46</v>
      </c>
      <c r="F918" s="17"/>
      <c r="G918" s="134">
        <v>44316</v>
      </c>
      <c r="H918" s="139">
        <v>44334</v>
      </c>
      <c r="I918" s="141"/>
      <c r="J918" s="25"/>
      <c r="K918" s="145"/>
      <c r="L918" s="28"/>
      <c r="M918" s="395">
        <v>44334</v>
      </c>
      <c r="N918" s="158">
        <f t="shared" si="479"/>
        <v>13</v>
      </c>
      <c r="O918" s="27" t="s">
        <v>0</v>
      </c>
      <c r="P918" s="27"/>
      <c r="Q918" s="27"/>
      <c r="R918" s="27"/>
      <c r="S918" s="27"/>
      <c r="T918" s="28"/>
      <c r="U918" s="29"/>
      <c r="V918" s="32">
        <v>0.25</v>
      </c>
      <c r="W918" s="318">
        <v>0.25</v>
      </c>
      <c r="X918" s="319"/>
      <c r="Y918" s="160">
        <f t="shared" si="465"/>
        <v>0.5</v>
      </c>
      <c r="Z918" s="159">
        <f t="shared" si="480"/>
        <v>7.5</v>
      </c>
      <c r="AA918" s="327"/>
      <c r="AB918" s="400">
        <f t="shared" si="489"/>
        <v>-30</v>
      </c>
      <c r="AC918" s="371"/>
      <c r="AD918" s="226" t="str">
        <f t="shared" si="466"/>
        <v/>
      </c>
      <c r="AE918" s="368">
        <f t="shared" si="481"/>
        <v>-22.5</v>
      </c>
      <c r="AF918" s="339"/>
      <c r="AG918" s="338"/>
      <c r="AH918" s="336"/>
      <c r="AI918" s="161">
        <f t="shared" si="482"/>
        <v>0</v>
      </c>
      <c r="AJ918" s="162">
        <f t="shared" si="467"/>
        <v>7.5</v>
      </c>
      <c r="AK918" s="163">
        <f t="shared" si="483"/>
        <v>7.5</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f t="shared" si="468"/>
        <v>13</v>
      </c>
      <c r="AX918" s="165" t="str">
        <f t="shared" si="469"/>
        <v/>
      </c>
      <c r="AY918" s="193">
        <f t="shared" si="470"/>
        <v>13</v>
      </c>
      <c r="AZ918" s="183" t="str">
        <f t="shared" si="471"/>
        <v/>
      </c>
      <c r="BA918" s="173">
        <f t="shared" si="472"/>
        <v>0.25</v>
      </c>
      <c r="BB918" s="174" t="str">
        <f t="shared" si="473"/>
        <v/>
      </c>
      <c r="BC918" s="186">
        <f t="shared" si="496"/>
        <v>0.25</v>
      </c>
      <c r="BD918" s="174" t="str">
        <f t="shared" si="474"/>
        <v/>
      </c>
      <c r="BE918" s="201">
        <f t="shared" si="475"/>
        <v>0.25</v>
      </c>
      <c r="BF918" s="174" t="str">
        <f t="shared" si="476"/>
        <v/>
      </c>
      <c r="BG918" s="186">
        <f t="shared" si="477"/>
        <v>0.25</v>
      </c>
      <c r="BH918" s="175" t="str">
        <f t="shared" si="478"/>
        <v/>
      </c>
      <c r="BI918" s="632"/>
    </row>
    <row r="919" spans="1:61" ht="18.75" x14ac:dyDescent="0.3">
      <c r="A919" s="221"/>
      <c r="B919" s="222"/>
      <c r="C919" s="214">
        <v>908</v>
      </c>
      <c r="D919" s="650" t="s">
        <v>3878</v>
      </c>
      <c r="E919" s="18" t="s">
        <v>46</v>
      </c>
      <c r="F919" s="17"/>
      <c r="G919" s="134">
        <v>44316</v>
      </c>
      <c r="H919" s="139">
        <v>44334</v>
      </c>
      <c r="I919" s="141"/>
      <c r="J919" s="25"/>
      <c r="K919" s="145"/>
      <c r="L919" s="28"/>
      <c r="M919" s="395">
        <v>44334</v>
      </c>
      <c r="N919" s="158">
        <f t="shared" si="479"/>
        <v>13</v>
      </c>
      <c r="O919" s="27" t="s">
        <v>0</v>
      </c>
      <c r="P919" s="27"/>
      <c r="Q919" s="27"/>
      <c r="R919" s="27"/>
      <c r="S919" s="27"/>
      <c r="T919" s="28"/>
      <c r="U919" s="29"/>
      <c r="V919" s="32">
        <v>0.25</v>
      </c>
      <c r="W919" s="318">
        <v>0.25</v>
      </c>
      <c r="X919" s="319"/>
      <c r="Y919" s="160">
        <f t="shared" si="465"/>
        <v>0.5</v>
      </c>
      <c r="Z919" s="159">
        <f t="shared" si="480"/>
        <v>7.5</v>
      </c>
      <c r="AA919" s="327"/>
      <c r="AB919" s="400">
        <f t="shared" si="489"/>
        <v>-30</v>
      </c>
      <c r="AC919" s="371"/>
      <c r="AD919" s="226" t="str">
        <f t="shared" si="466"/>
        <v/>
      </c>
      <c r="AE919" s="368">
        <f t="shared" si="481"/>
        <v>-22.5</v>
      </c>
      <c r="AF919" s="339"/>
      <c r="AG919" s="338"/>
      <c r="AH919" s="336"/>
      <c r="AI919" s="161">
        <f t="shared" si="482"/>
        <v>0</v>
      </c>
      <c r="AJ919" s="162">
        <f t="shared" si="467"/>
        <v>7.5</v>
      </c>
      <c r="AK919" s="163">
        <f t="shared" si="483"/>
        <v>7.5</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f t="shared" si="468"/>
        <v>13</v>
      </c>
      <c r="AX919" s="165" t="str">
        <f t="shared" si="469"/>
        <v/>
      </c>
      <c r="AY919" s="193">
        <f t="shared" si="470"/>
        <v>13</v>
      </c>
      <c r="AZ919" s="183" t="str">
        <f t="shared" si="471"/>
        <v/>
      </c>
      <c r="BA919" s="173">
        <f t="shared" si="472"/>
        <v>0.25</v>
      </c>
      <c r="BB919" s="174" t="str">
        <f t="shared" si="473"/>
        <v/>
      </c>
      <c r="BC919" s="186">
        <f t="shared" si="496"/>
        <v>0.25</v>
      </c>
      <c r="BD919" s="174" t="str">
        <f t="shared" si="474"/>
        <v/>
      </c>
      <c r="BE919" s="201">
        <f t="shared" si="475"/>
        <v>0.25</v>
      </c>
      <c r="BF919" s="174" t="str">
        <f t="shared" si="476"/>
        <v/>
      </c>
      <c r="BG919" s="186">
        <f t="shared" si="477"/>
        <v>0.25</v>
      </c>
      <c r="BH919" s="175" t="str">
        <f t="shared" si="478"/>
        <v/>
      </c>
      <c r="BI919" s="632"/>
    </row>
    <row r="920" spans="1:61" ht="18.75" x14ac:dyDescent="0.3">
      <c r="A920" s="221"/>
      <c r="B920" s="222"/>
      <c r="C920" s="213">
        <v>909</v>
      </c>
      <c r="D920" s="649" t="s">
        <v>3879</v>
      </c>
      <c r="E920" s="16" t="s">
        <v>46</v>
      </c>
      <c r="F920" s="17"/>
      <c r="G920" s="134">
        <v>44316</v>
      </c>
      <c r="H920" s="139">
        <v>44334</v>
      </c>
      <c r="I920" s="141"/>
      <c r="J920" s="25"/>
      <c r="K920" s="145"/>
      <c r="L920" s="28"/>
      <c r="M920" s="395">
        <v>44334</v>
      </c>
      <c r="N920" s="158">
        <f t="shared" si="479"/>
        <v>13</v>
      </c>
      <c r="O920" s="27" t="s">
        <v>0</v>
      </c>
      <c r="P920" s="27"/>
      <c r="Q920" s="27"/>
      <c r="R920" s="27"/>
      <c r="S920" s="27"/>
      <c r="T920" s="28"/>
      <c r="U920" s="29"/>
      <c r="V920" s="32">
        <v>0.25</v>
      </c>
      <c r="W920" s="318">
        <v>0.25</v>
      </c>
      <c r="X920" s="319"/>
      <c r="Y920" s="160">
        <f t="shared" si="465"/>
        <v>0.5</v>
      </c>
      <c r="Z920" s="159">
        <f t="shared" si="480"/>
        <v>7.5</v>
      </c>
      <c r="AA920" s="327"/>
      <c r="AB920" s="400">
        <f t="shared" si="489"/>
        <v>-30</v>
      </c>
      <c r="AC920" s="371"/>
      <c r="AD920" s="226" t="str">
        <f t="shared" si="466"/>
        <v/>
      </c>
      <c r="AE920" s="368">
        <f t="shared" si="481"/>
        <v>-22.5</v>
      </c>
      <c r="AF920" s="339"/>
      <c r="AG920" s="338"/>
      <c r="AH920" s="336"/>
      <c r="AI920" s="161">
        <f t="shared" si="482"/>
        <v>0</v>
      </c>
      <c r="AJ920" s="162">
        <f t="shared" si="467"/>
        <v>7.5</v>
      </c>
      <c r="AK920" s="163">
        <f t="shared" si="483"/>
        <v>7.5</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f t="shared" si="468"/>
        <v>13</v>
      </c>
      <c r="AX920" s="165" t="str">
        <f t="shared" si="469"/>
        <v/>
      </c>
      <c r="AY920" s="193">
        <f t="shared" si="470"/>
        <v>13</v>
      </c>
      <c r="AZ920" s="183" t="str">
        <f t="shared" si="471"/>
        <v/>
      </c>
      <c r="BA920" s="173">
        <f t="shared" si="472"/>
        <v>0.25</v>
      </c>
      <c r="BB920" s="174" t="str">
        <f t="shared" si="473"/>
        <v/>
      </c>
      <c r="BC920" s="186">
        <f t="shared" si="496"/>
        <v>0.25</v>
      </c>
      <c r="BD920" s="174" t="str">
        <f t="shared" si="474"/>
        <v/>
      </c>
      <c r="BE920" s="201">
        <f t="shared" si="475"/>
        <v>0.25</v>
      </c>
      <c r="BF920" s="174" t="str">
        <f t="shared" si="476"/>
        <v/>
      </c>
      <c r="BG920" s="186">
        <f t="shared" si="477"/>
        <v>0.25</v>
      </c>
      <c r="BH920" s="175" t="str">
        <f t="shared" si="478"/>
        <v/>
      </c>
      <c r="BI920" s="632"/>
    </row>
    <row r="921" spans="1:61" ht="18.75" x14ac:dyDescent="0.3">
      <c r="A921" s="221"/>
      <c r="B921" s="222"/>
      <c r="C921" s="214">
        <v>910</v>
      </c>
      <c r="D921" s="649" t="s">
        <v>3880</v>
      </c>
      <c r="E921" s="16" t="s">
        <v>46</v>
      </c>
      <c r="F921" s="17"/>
      <c r="G921" s="134">
        <v>44316</v>
      </c>
      <c r="H921" s="139">
        <v>44334</v>
      </c>
      <c r="I921" s="143"/>
      <c r="J921" s="80"/>
      <c r="K921" s="147"/>
      <c r="L921" s="30"/>
      <c r="M921" s="395">
        <v>44334</v>
      </c>
      <c r="N921" s="158">
        <f t="shared" si="479"/>
        <v>13</v>
      </c>
      <c r="O921" s="27" t="s">
        <v>0</v>
      </c>
      <c r="P921" s="27"/>
      <c r="Q921" s="27"/>
      <c r="R921" s="27"/>
      <c r="S921" s="27"/>
      <c r="T921" s="28"/>
      <c r="U921" s="29"/>
      <c r="V921" s="32">
        <v>0.25</v>
      </c>
      <c r="W921" s="318">
        <v>0.25</v>
      </c>
      <c r="X921" s="319"/>
      <c r="Y921" s="160">
        <f t="shared" si="465"/>
        <v>0.5</v>
      </c>
      <c r="Z921" s="159">
        <f t="shared" si="480"/>
        <v>7.5</v>
      </c>
      <c r="AA921" s="327"/>
      <c r="AB921" s="400">
        <f t="shared" si="489"/>
        <v>-30</v>
      </c>
      <c r="AC921" s="371"/>
      <c r="AD921" s="226" t="str">
        <f t="shared" si="466"/>
        <v/>
      </c>
      <c r="AE921" s="368">
        <f t="shared" si="481"/>
        <v>-22.5</v>
      </c>
      <c r="AF921" s="339"/>
      <c r="AG921" s="338"/>
      <c r="AH921" s="336"/>
      <c r="AI921" s="161">
        <f t="shared" si="482"/>
        <v>0</v>
      </c>
      <c r="AJ921" s="162">
        <f t="shared" si="467"/>
        <v>7.5</v>
      </c>
      <c r="AK921" s="163">
        <f t="shared" si="483"/>
        <v>7.5</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f t="shared" si="468"/>
        <v>13</v>
      </c>
      <c r="AX921" s="165" t="str">
        <f t="shared" si="469"/>
        <v/>
      </c>
      <c r="AY921" s="193">
        <f t="shared" si="470"/>
        <v>13</v>
      </c>
      <c r="AZ921" s="183" t="str">
        <f t="shared" si="471"/>
        <v/>
      </c>
      <c r="BA921" s="173">
        <f t="shared" si="472"/>
        <v>0.25</v>
      </c>
      <c r="BB921" s="174" t="str">
        <f t="shared" si="473"/>
        <v/>
      </c>
      <c r="BC921" s="186">
        <f t="shared" si="496"/>
        <v>0.25</v>
      </c>
      <c r="BD921" s="174" t="str">
        <f t="shared" si="474"/>
        <v/>
      </c>
      <c r="BE921" s="201">
        <f t="shared" si="475"/>
        <v>0.25</v>
      </c>
      <c r="BF921" s="174" t="str">
        <f t="shared" si="476"/>
        <v/>
      </c>
      <c r="BG921" s="186">
        <f t="shared" si="477"/>
        <v>0.25</v>
      </c>
      <c r="BH921" s="175" t="str">
        <f t="shared" si="478"/>
        <v/>
      </c>
      <c r="BI921" s="632"/>
    </row>
    <row r="922" spans="1:61" ht="18.75" x14ac:dyDescent="0.3">
      <c r="A922" s="221"/>
      <c r="B922" s="222"/>
      <c r="C922" s="213">
        <v>911</v>
      </c>
      <c r="D922" s="649" t="s">
        <v>3881</v>
      </c>
      <c r="E922" s="16" t="s">
        <v>46</v>
      </c>
      <c r="F922" s="17"/>
      <c r="G922" s="134">
        <v>44316</v>
      </c>
      <c r="H922" s="139">
        <v>44334</v>
      </c>
      <c r="I922" s="141"/>
      <c r="J922" s="25"/>
      <c r="K922" s="145"/>
      <c r="L922" s="28"/>
      <c r="M922" s="395">
        <v>44334</v>
      </c>
      <c r="N922" s="158">
        <f t="shared" si="479"/>
        <v>13</v>
      </c>
      <c r="O922" s="27" t="s">
        <v>0</v>
      </c>
      <c r="P922" s="27"/>
      <c r="Q922" s="27"/>
      <c r="R922" s="27"/>
      <c r="S922" s="27"/>
      <c r="T922" s="28"/>
      <c r="U922" s="29"/>
      <c r="V922" s="32">
        <v>0.25</v>
      </c>
      <c r="W922" s="318">
        <v>0.25</v>
      </c>
      <c r="X922" s="319"/>
      <c r="Y922" s="160">
        <f t="shared" si="465"/>
        <v>0.5</v>
      </c>
      <c r="Z922" s="159">
        <f t="shared" si="480"/>
        <v>7.5</v>
      </c>
      <c r="AA922" s="327"/>
      <c r="AB922" s="400">
        <f t="shared" si="489"/>
        <v>-30</v>
      </c>
      <c r="AC922" s="371"/>
      <c r="AD922" s="226" t="str">
        <f t="shared" si="466"/>
        <v/>
      </c>
      <c r="AE922" s="368">
        <f t="shared" si="481"/>
        <v>-22.5</v>
      </c>
      <c r="AF922" s="339"/>
      <c r="AG922" s="338"/>
      <c r="AH922" s="336"/>
      <c r="AI922" s="161">
        <f t="shared" si="482"/>
        <v>0</v>
      </c>
      <c r="AJ922" s="162">
        <f t="shared" si="467"/>
        <v>7.5</v>
      </c>
      <c r="AK922" s="163">
        <f t="shared" si="483"/>
        <v>7.5</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f t="shared" si="468"/>
        <v>13</v>
      </c>
      <c r="AX922" s="165" t="str">
        <f t="shared" si="469"/>
        <v/>
      </c>
      <c r="AY922" s="193">
        <f t="shared" si="470"/>
        <v>13</v>
      </c>
      <c r="AZ922" s="183" t="str">
        <f t="shared" si="471"/>
        <v/>
      </c>
      <c r="BA922" s="173">
        <f t="shared" si="472"/>
        <v>0.25</v>
      </c>
      <c r="BB922" s="174" t="str">
        <f t="shared" si="473"/>
        <v/>
      </c>
      <c r="BC922" s="186">
        <f t="shared" si="496"/>
        <v>0.25</v>
      </c>
      <c r="BD922" s="174" t="str">
        <f t="shared" si="474"/>
        <v/>
      </c>
      <c r="BE922" s="201">
        <f t="shared" si="475"/>
        <v>0.25</v>
      </c>
      <c r="BF922" s="174" t="str">
        <f t="shared" si="476"/>
        <v/>
      </c>
      <c r="BG922" s="186">
        <f t="shared" si="477"/>
        <v>0.25</v>
      </c>
      <c r="BH922" s="175" t="str">
        <f t="shared" si="478"/>
        <v/>
      </c>
      <c r="BI922" s="632"/>
    </row>
    <row r="923" spans="1:61" ht="18.75" x14ac:dyDescent="0.3">
      <c r="A923" s="221"/>
      <c r="B923" s="222"/>
      <c r="C923" s="214">
        <v>912</v>
      </c>
      <c r="D923" s="650" t="s">
        <v>3882</v>
      </c>
      <c r="E923" s="18" t="s">
        <v>46</v>
      </c>
      <c r="F923" s="17"/>
      <c r="G923" s="134">
        <v>44316</v>
      </c>
      <c r="H923" s="139">
        <v>44334</v>
      </c>
      <c r="I923" s="141"/>
      <c r="J923" s="25"/>
      <c r="K923" s="145"/>
      <c r="L923" s="28"/>
      <c r="M923" s="395">
        <v>44334</v>
      </c>
      <c r="N923" s="158">
        <f t="shared" si="479"/>
        <v>13</v>
      </c>
      <c r="O923" s="27" t="s">
        <v>0</v>
      </c>
      <c r="P923" s="27"/>
      <c r="Q923" s="27"/>
      <c r="R923" s="27"/>
      <c r="S923" s="27"/>
      <c r="T923" s="28"/>
      <c r="U923" s="29"/>
      <c r="V923" s="32">
        <v>0.25</v>
      </c>
      <c r="W923" s="318">
        <v>0.25</v>
      </c>
      <c r="X923" s="319"/>
      <c r="Y923" s="160">
        <f t="shared" si="465"/>
        <v>0.5</v>
      </c>
      <c r="Z923" s="159">
        <f t="shared" si="480"/>
        <v>7.5</v>
      </c>
      <c r="AA923" s="327"/>
      <c r="AB923" s="400">
        <f t="shared" si="489"/>
        <v>-30</v>
      </c>
      <c r="AC923" s="371"/>
      <c r="AD923" s="226" t="str">
        <f t="shared" si="466"/>
        <v/>
      </c>
      <c r="AE923" s="368">
        <f t="shared" si="481"/>
        <v>-22.5</v>
      </c>
      <c r="AF923" s="339"/>
      <c r="AG923" s="338"/>
      <c r="AH923" s="336"/>
      <c r="AI923" s="161">
        <f t="shared" si="482"/>
        <v>0</v>
      </c>
      <c r="AJ923" s="162">
        <f t="shared" si="467"/>
        <v>7.5</v>
      </c>
      <c r="AK923" s="163">
        <f t="shared" si="483"/>
        <v>7.5</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f t="shared" si="468"/>
        <v>13</v>
      </c>
      <c r="AX923" s="165" t="str">
        <f t="shared" si="469"/>
        <v/>
      </c>
      <c r="AY923" s="193">
        <f t="shared" si="470"/>
        <v>13</v>
      </c>
      <c r="AZ923" s="183" t="str">
        <f t="shared" si="471"/>
        <v/>
      </c>
      <c r="BA923" s="173">
        <f t="shared" si="472"/>
        <v>0.25</v>
      </c>
      <c r="BB923" s="174" t="str">
        <f t="shared" si="473"/>
        <v/>
      </c>
      <c r="BC923" s="186">
        <f t="shared" si="496"/>
        <v>0.25</v>
      </c>
      <c r="BD923" s="174" t="str">
        <f t="shared" si="474"/>
        <v/>
      </c>
      <c r="BE923" s="201">
        <f t="shared" si="475"/>
        <v>0.25</v>
      </c>
      <c r="BF923" s="174" t="str">
        <f t="shared" si="476"/>
        <v/>
      </c>
      <c r="BG923" s="186">
        <f t="shared" si="477"/>
        <v>0.25</v>
      </c>
      <c r="BH923" s="175" t="str">
        <f t="shared" si="478"/>
        <v/>
      </c>
      <c r="BI923" s="632"/>
    </row>
    <row r="924" spans="1:61" ht="56.25" x14ac:dyDescent="0.3">
      <c r="A924" s="221"/>
      <c r="B924" s="222"/>
      <c r="C924" s="214">
        <v>913</v>
      </c>
      <c r="D924" s="640" t="s">
        <v>3883</v>
      </c>
      <c r="E924" s="16" t="s">
        <v>46</v>
      </c>
      <c r="F924" s="17"/>
      <c r="G924" s="134">
        <v>44316</v>
      </c>
      <c r="H924" s="135">
        <v>44335</v>
      </c>
      <c r="I924" s="141"/>
      <c r="J924" s="25"/>
      <c r="K924" s="145"/>
      <c r="L924" s="28"/>
      <c r="M924" s="395">
        <v>44335</v>
      </c>
      <c r="N924" s="158">
        <f t="shared" si="479"/>
        <v>14</v>
      </c>
      <c r="O924" s="27" t="s">
        <v>0</v>
      </c>
      <c r="P924" s="27"/>
      <c r="Q924" s="27"/>
      <c r="R924" s="27"/>
      <c r="S924" s="27"/>
      <c r="T924" s="28"/>
      <c r="U924" s="29"/>
      <c r="V924" s="32">
        <v>0.25</v>
      </c>
      <c r="W924" s="318">
        <v>0.25</v>
      </c>
      <c r="X924" s="319"/>
      <c r="Y924" s="160">
        <f t="shared" si="465"/>
        <v>0.5</v>
      </c>
      <c r="Z924" s="159">
        <f t="shared" si="480"/>
        <v>7.5</v>
      </c>
      <c r="AA924" s="327"/>
      <c r="AB924" s="400">
        <f t="shared" si="489"/>
        <v>-30</v>
      </c>
      <c r="AC924" s="371"/>
      <c r="AD924" s="226" t="str">
        <f t="shared" si="466"/>
        <v/>
      </c>
      <c r="AE924" s="368">
        <f t="shared" si="481"/>
        <v>-22.5</v>
      </c>
      <c r="AF924" s="339"/>
      <c r="AG924" s="338"/>
      <c r="AH924" s="336"/>
      <c r="AI924" s="161">
        <f t="shared" si="482"/>
        <v>0</v>
      </c>
      <c r="AJ924" s="162">
        <f t="shared" si="467"/>
        <v>7.5</v>
      </c>
      <c r="AK924" s="163">
        <f t="shared" si="483"/>
        <v>7.5</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f t="shared" si="468"/>
        <v>14</v>
      </c>
      <c r="AX924" s="165" t="str">
        <f t="shared" si="469"/>
        <v/>
      </c>
      <c r="AY924" s="193">
        <f t="shared" si="470"/>
        <v>14</v>
      </c>
      <c r="AZ924" s="183" t="str">
        <f t="shared" si="471"/>
        <v/>
      </c>
      <c r="BA924" s="173">
        <f t="shared" si="472"/>
        <v>0.25</v>
      </c>
      <c r="BB924" s="174" t="str">
        <f t="shared" si="473"/>
        <v/>
      </c>
      <c r="BC924" s="186">
        <f t="shared" si="496"/>
        <v>0.25</v>
      </c>
      <c r="BD924" s="174" t="str">
        <f t="shared" si="474"/>
        <v/>
      </c>
      <c r="BE924" s="201">
        <f t="shared" si="475"/>
        <v>0.25</v>
      </c>
      <c r="BF924" s="174" t="str">
        <f t="shared" si="476"/>
        <v/>
      </c>
      <c r="BG924" s="186">
        <f t="shared" si="477"/>
        <v>0.25</v>
      </c>
      <c r="BH924" s="175" t="str">
        <f t="shared" si="478"/>
        <v/>
      </c>
      <c r="BI924" s="632"/>
    </row>
    <row r="925" spans="1:61" ht="37.5" x14ac:dyDescent="0.3">
      <c r="A925" s="221"/>
      <c r="B925" s="222"/>
      <c r="C925" s="213">
        <v>914</v>
      </c>
      <c r="D925" s="640" t="s">
        <v>3884</v>
      </c>
      <c r="E925" s="16" t="s">
        <v>46</v>
      </c>
      <c r="F925" s="17"/>
      <c r="G925" s="134">
        <v>44316</v>
      </c>
      <c r="H925" s="135">
        <v>44335</v>
      </c>
      <c r="I925" s="141"/>
      <c r="J925" s="25"/>
      <c r="K925" s="145"/>
      <c r="L925" s="28"/>
      <c r="M925" s="395">
        <v>44335</v>
      </c>
      <c r="N925" s="158">
        <f t="shared" si="479"/>
        <v>14</v>
      </c>
      <c r="O925" s="27" t="s">
        <v>0</v>
      </c>
      <c r="P925" s="27"/>
      <c r="Q925" s="27"/>
      <c r="R925" s="27"/>
      <c r="S925" s="27"/>
      <c r="T925" s="28"/>
      <c r="U925" s="29"/>
      <c r="V925" s="32">
        <v>0.25</v>
      </c>
      <c r="W925" s="318">
        <v>0.25</v>
      </c>
      <c r="X925" s="319"/>
      <c r="Y925" s="160">
        <f t="shared" si="465"/>
        <v>0.5</v>
      </c>
      <c r="Z925" s="159">
        <f t="shared" si="480"/>
        <v>7.5</v>
      </c>
      <c r="AA925" s="327"/>
      <c r="AB925" s="400">
        <f t="shared" si="489"/>
        <v>-30</v>
      </c>
      <c r="AC925" s="371"/>
      <c r="AD925" s="226" t="str">
        <f t="shared" si="466"/>
        <v/>
      </c>
      <c r="AE925" s="368">
        <f t="shared" si="481"/>
        <v>-22.5</v>
      </c>
      <c r="AF925" s="339"/>
      <c r="AG925" s="338"/>
      <c r="AH925" s="336"/>
      <c r="AI925" s="161">
        <f t="shared" si="482"/>
        <v>0</v>
      </c>
      <c r="AJ925" s="162">
        <f t="shared" si="467"/>
        <v>7.5</v>
      </c>
      <c r="AK925" s="163">
        <f t="shared" si="483"/>
        <v>7.5</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f t="shared" si="468"/>
        <v>14</v>
      </c>
      <c r="AX925" s="165" t="str">
        <f t="shared" si="469"/>
        <v/>
      </c>
      <c r="AY925" s="193">
        <f t="shared" si="470"/>
        <v>14</v>
      </c>
      <c r="AZ925" s="183" t="str">
        <f t="shared" si="471"/>
        <v/>
      </c>
      <c r="BA925" s="173">
        <f t="shared" si="472"/>
        <v>0.25</v>
      </c>
      <c r="BB925" s="174" t="str">
        <f t="shared" si="473"/>
        <v/>
      </c>
      <c r="BC925" s="186">
        <f t="shared" si="496"/>
        <v>0.25</v>
      </c>
      <c r="BD925" s="174" t="str">
        <f t="shared" si="474"/>
        <v/>
      </c>
      <c r="BE925" s="201">
        <f t="shared" si="475"/>
        <v>0.25</v>
      </c>
      <c r="BF925" s="174" t="str">
        <f t="shared" si="476"/>
        <v/>
      </c>
      <c r="BG925" s="186">
        <f t="shared" si="477"/>
        <v>0.25</v>
      </c>
      <c r="BH925" s="175" t="str">
        <f t="shared" si="478"/>
        <v/>
      </c>
      <c r="BI925" s="632"/>
    </row>
    <row r="926" spans="1:61" ht="60" customHeight="1" x14ac:dyDescent="0.3">
      <c r="A926" s="221"/>
      <c r="B926" s="222"/>
      <c r="C926" s="214">
        <v>915</v>
      </c>
      <c r="D926" s="640" t="s">
        <v>3885</v>
      </c>
      <c r="E926" s="16" t="s">
        <v>3508</v>
      </c>
      <c r="F926" s="17"/>
      <c r="G926" s="134">
        <v>44321</v>
      </c>
      <c r="H926" s="135">
        <v>44335</v>
      </c>
      <c r="I926" s="141" t="s">
        <v>0</v>
      </c>
      <c r="J926" s="25"/>
      <c r="K926" s="145"/>
      <c r="L926" s="28"/>
      <c r="M926" s="395">
        <v>44335</v>
      </c>
      <c r="N926" s="158">
        <f t="shared" si="479"/>
        <v>11</v>
      </c>
      <c r="O926" s="27" t="s">
        <v>0</v>
      </c>
      <c r="P926" s="27"/>
      <c r="Q926" s="27"/>
      <c r="R926" s="27"/>
      <c r="S926" s="27"/>
      <c r="T926" s="28"/>
      <c r="U926" s="29"/>
      <c r="V926" s="32">
        <v>0.25</v>
      </c>
      <c r="W926" s="318">
        <v>0.25</v>
      </c>
      <c r="X926" s="319"/>
      <c r="Y926" s="160">
        <f t="shared" si="465"/>
        <v>0.5</v>
      </c>
      <c r="Z926" s="159">
        <f t="shared" si="480"/>
        <v>7.5</v>
      </c>
      <c r="AA926" s="327"/>
      <c r="AB926" s="400">
        <f t="shared" si="489"/>
        <v>-30</v>
      </c>
      <c r="AC926" s="371"/>
      <c r="AD926" s="226" t="str">
        <f t="shared" si="466"/>
        <v/>
      </c>
      <c r="AE926" s="368">
        <f t="shared" si="481"/>
        <v>-22.5</v>
      </c>
      <c r="AF926" s="339"/>
      <c r="AG926" s="338"/>
      <c r="AH926" s="336"/>
      <c r="AI926" s="161">
        <f t="shared" si="482"/>
        <v>0</v>
      </c>
      <c r="AJ926" s="162">
        <f t="shared" si="467"/>
        <v>7.5</v>
      </c>
      <c r="AK926" s="163">
        <f t="shared" si="483"/>
        <v>7.5</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f t="shared" si="468"/>
        <v>11</v>
      </c>
      <c r="AX926" s="165" t="str">
        <f t="shared" si="469"/>
        <v/>
      </c>
      <c r="AY926" s="193">
        <f t="shared" si="470"/>
        <v>11</v>
      </c>
      <c r="AZ926" s="183" t="str">
        <f t="shared" si="471"/>
        <v/>
      </c>
      <c r="BA926" s="173">
        <f t="shared" si="472"/>
        <v>0.25</v>
      </c>
      <c r="BB926" s="174" t="str">
        <f t="shared" si="473"/>
        <v/>
      </c>
      <c r="BC926" s="186">
        <f t="shared" si="496"/>
        <v>0.25</v>
      </c>
      <c r="BD926" s="174" t="str">
        <f t="shared" si="474"/>
        <v/>
      </c>
      <c r="BE926" s="201">
        <f t="shared" si="475"/>
        <v>0.25</v>
      </c>
      <c r="BF926" s="174" t="str">
        <f t="shared" si="476"/>
        <v/>
      </c>
      <c r="BG926" s="186">
        <f t="shared" si="477"/>
        <v>0.25</v>
      </c>
      <c r="BH926" s="175" t="str">
        <f t="shared" si="478"/>
        <v/>
      </c>
      <c r="BI926" s="632"/>
    </row>
    <row r="927" spans="1:61" ht="56.25" x14ac:dyDescent="0.3">
      <c r="A927" s="221"/>
      <c r="B927" s="222"/>
      <c r="C927" s="213">
        <v>916</v>
      </c>
      <c r="D927" s="655" t="s">
        <v>3886</v>
      </c>
      <c r="E927" s="18" t="s">
        <v>3508</v>
      </c>
      <c r="F927" s="17"/>
      <c r="G927" s="134">
        <v>44322</v>
      </c>
      <c r="H927" s="135">
        <v>44349</v>
      </c>
      <c r="I927" s="141"/>
      <c r="J927" s="25"/>
      <c r="K927" s="145"/>
      <c r="L927" s="28"/>
      <c r="M927" s="395">
        <v>44349</v>
      </c>
      <c r="N927" s="158">
        <f t="shared" si="479"/>
        <v>20</v>
      </c>
      <c r="O927" s="27"/>
      <c r="P927" s="27"/>
      <c r="Q927" s="27"/>
      <c r="R927" s="27" t="s">
        <v>0</v>
      </c>
      <c r="S927" s="27"/>
      <c r="T927" s="28"/>
      <c r="U927" s="29"/>
      <c r="V927" s="32">
        <v>0.25</v>
      </c>
      <c r="W927" s="318"/>
      <c r="X927" s="319"/>
      <c r="Y927" s="160">
        <f t="shared" si="465"/>
        <v>0.25</v>
      </c>
      <c r="Z927" s="159">
        <f t="shared" si="480"/>
        <v>2.5</v>
      </c>
      <c r="AA927" s="327"/>
      <c r="AB927" s="400">
        <f t="shared" si="489"/>
        <v>-30</v>
      </c>
      <c r="AC927" s="371"/>
      <c r="AD927" s="226" t="str">
        <f t="shared" si="466"/>
        <v/>
      </c>
      <c r="AE927" s="368">
        <f t="shared" si="481"/>
        <v>-27.5</v>
      </c>
      <c r="AF927" s="339"/>
      <c r="AG927" s="338"/>
      <c r="AH927" s="336"/>
      <c r="AI927" s="161">
        <f t="shared" si="482"/>
        <v>0</v>
      </c>
      <c r="AJ927" s="162">
        <f t="shared" si="467"/>
        <v>2.5</v>
      </c>
      <c r="AK927" s="163">
        <f t="shared" si="483"/>
        <v>2.5</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f t="shared" si="468"/>
        <v>20</v>
      </c>
      <c r="AX927" s="165" t="str">
        <f t="shared" si="469"/>
        <v/>
      </c>
      <c r="AY927" s="193">
        <f t="shared" si="470"/>
        <v>20</v>
      </c>
      <c r="AZ927" s="183" t="str">
        <f t="shared" si="471"/>
        <v/>
      </c>
      <c r="BA927" s="173">
        <f t="shared" si="472"/>
        <v>0.25</v>
      </c>
      <c r="BB927" s="174" t="str">
        <f t="shared" si="473"/>
        <v/>
      </c>
      <c r="BC927" s="186">
        <f t="shared" si="496"/>
        <v>0.25</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649" t="s">
        <v>3887</v>
      </c>
      <c r="E928" s="16" t="s">
        <v>3508</v>
      </c>
      <c r="F928" s="17"/>
      <c r="G928" s="134">
        <v>44322</v>
      </c>
      <c r="H928" s="135">
        <v>44349</v>
      </c>
      <c r="I928" s="141"/>
      <c r="J928" s="25"/>
      <c r="K928" s="145"/>
      <c r="L928" s="28"/>
      <c r="M928" s="395">
        <v>44349</v>
      </c>
      <c r="N928" s="158">
        <f t="shared" si="479"/>
        <v>20</v>
      </c>
      <c r="O928" s="27"/>
      <c r="P928" s="27"/>
      <c r="Q928" s="27"/>
      <c r="R928" s="27" t="s">
        <v>0</v>
      </c>
      <c r="S928" s="27"/>
      <c r="T928" s="28"/>
      <c r="U928" s="29"/>
      <c r="V928" s="32">
        <v>0.25</v>
      </c>
      <c r="W928" s="318"/>
      <c r="X928" s="319"/>
      <c r="Y928" s="160">
        <f t="shared" si="465"/>
        <v>0.25</v>
      </c>
      <c r="Z928" s="159">
        <f t="shared" si="480"/>
        <v>2.5</v>
      </c>
      <c r="AA928" s="327"/>
      <c r="AB928" s="400">
        <f t="shared" si="489"/>
        <v>-30</v>
      </c>
      <c r="AC928" s="371"/>
      <c r="AD928" s="226" t="str">
        <f t="shared" si="466"/>
        <v/>
      </c>
      <c r="AE928" s="368">
        <f t="shared" si="481"/>
        <v>-27.5</v>
      </c>
      <c r="AF928" s="339"/>
      <c r="AG928" s="338"/>
      <c r="AH928" s="336"/>
      <c r="AI928" s="161">
        <f t="shared" si="482"/>
        <v>0</v>
      </c>
      <c r="AJ928" s="162">
        <f t="shared" si="467"/>
        <v>2.5</v>
      </c>
      <c r="AK928" s="163">
        <f t="shared" si="483"/>
        <v>2.5</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f t="shared" si="468"/>
        <v>20</v>
      </c>
      <c r="AX928" s="165" t="str">
        <f t="shared" si="469"/>
        <v/>
      </c>
      <c r="AY928" s="193">
        <f t="shared" si="470"/>
        <v>20</v>
      </c>
      <c r="AZ928" s="183" t="str">
        <f t="shared" si="471"/>
        <v/>
      </c>
      <c r="BA928" s="173">
        <f t="shared" si="472"/>
        <v>0.25</v>
      </c>
      <c r="BB928" s="174" t="str">
        <f t="shared" si="473"/>
        <v/>
      </c>
      <c r="BC928" s="186">
        <f t="shared" si="496"/>
        <v>0.25</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649" t="s">
        <v>3888</v>
      </c>
      <c r="E929" s="16" t="s">
        <v>3508</v>
      </c>
      <c r="F929" s="17"/>
      <c r="G929" s="134">
        <v>44322</v>
      </c>
      <c r="H929" s="135">
        <v>44349</v>
      </c>
      <c r="I929" s="141"/>
      <c r="J929" s="25"/>
      <c r="K929" s="145"/>
      <c r="L929" s="28"/>
      <c r="M929" s="395">
        <v>44349</v>
      </c>
      <c r="N929" s="158">
        <f t="shared" si="479"/>
        <v>20</v>
      </c>
      <c r="O929" s="27"/>
      <c r="P929" s="27"/>
      <c r="Q929" s="27"/>
      <c r="R929" s="27" t="s">
        <v>0</v>
      </c>
      <c r="S929" s="27"/>
      <c r="T929" s="28"/>
      <c r="U929" s="29"/>
      <c r="V929" s="32">
        <v>0.25</v>
      </c>
      <c r="W929" s="318"/>
      <c r="X929" s="319"/>
      <c r="Y929" s="160">
        <f t="shared" si="465"/>
        <v>0.25</v>
      </c>
      <c r="Z929" s="159">
        <f t="shared" si="480"/>
        <v>2.5</v>
      </c>
      <c r="AA929" s="327"/>
      <c r="AB929" s="400">
        <f t="shared" si="489"/>
        <v>-30</v>
      </c>
      <c r="AC929" s="371"/>
      <c r="AD929" s="226" t="str">
        <f t="shared" si="466"/>
        <v/>
      </c>
      <c r="AE929" s="368">
        <f t="shared" si="481"/>
        <v>-27.5</v>
      </c>
      <c r="AF929" s="339"/>
      <c r="AG929" s="338"/>
      <c r="AH929" s="336"/>
      <c r="AI929" s="161">
        <f t="shared" si="482"/>
        <v>0</v>
      </c>
      <c r="AJ929" s="162">
        <f t="shared" si="467"/>
        <v>2.5</v>
      </c>
      <c r="AK929" s="163">
        <f t="shared" si="483"/>
        <v>2.5</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f t="shared" si="468"/>
        <v>20</v>
      </c>
      <c r="AX929" s="165" t="str">
        <f t="shared" si="469"/>
        <v/>
      </c>
      <c r="AY929" s="193">
        <f t="shared" si="470"/>
        <v>20</v>
      </c>
      <c r="AZ929" s="183" t="str">
        <f t="shared" si="471"/>
        <v/>
      </c>
      <c r="BA929" s="173">
        <f t="shared" si="472"/>
        <v>0.25</v>
      </c>
      <c r="BB929" s="174" t="str">
        <f t="shared" si="473"/>
        <v/>
      </c>
      <c r="BC929" s="186">
        <f t="shared" si="496"/>
        <v>0.25</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649" t="s">
        <v>3889</v>
      </c>
      <c r="E930" s="16" t="s">
        <v>3508</v>
      </c>
      <c r="F930" s="17"/>
      <c r="G930" s="134">
        <v>44322</v>
      </c>
      <c r="H930" s="135">
        <v>44349</v>
      </c>
      <c r="I930" s="141"/>
      <c r="J930" s="25"/>
      <c r="K930" s="145"/>
      <c r="L930" s="28"/>
      <c r="M930" s="395">
        <v>44349</v>
      </c>
      <c r="N930" s="158">
        <f t="shared" si="479"/>
        <v>20</v>
      </c>
      <c r="O930" s="27"/>
      <c r="P930" s="27"/>
      <c r="Q930" s="27"/>
      <c r="R930" s="27" t="s">
        <v>0</v>
      </c>
      <c r="S930" s="27"/>
      <c r="T930" s="28"/>
      <c r="U930" s="29"/>
      <c r="V930" s="32">
        <v>0.25</v>
      </c>
      <c r="W930" s="318"/>
      <c r="X930" s="319"/>
      <c r="Y930" s="160">
        <f t="shared" si="465"/>
        <v>0.25</v>
      </c>
      <c r="Z930" s="159">
        <f t="shared" si="480"/>
        <v>2.5</v>
      </c>
      <c r="AA930" s="327"/>
      <c r="AB930" s="400">
        <f t="shared" si="489"/>
        <v>-30</v>
      </c>
      <c r="AC930" s="371"/>
      <c r="AD930" s="226" t="str">
        <f t="shared" si="466"/>
        <v/>
      </c>
      <c r="AE930" s="368">
        <f t="shared" si="481"/>
        <v>-27.5</v>
      </c>
      <c r="AF930" s="339"/>
      <c r="AG930" s="338"/>
      <c r="AH930" s="336"/>
      <c r="AI930" s="161">
        <f t="shared" si="482"/>
        <v>0</v>
      </c>
      <c r="AJ930" s="162">
        <f t="shared" si="467"/>
        <v>2.5</v>
      </c>
      <c r="AK930" s="163">
        <f t="shared" si="483"/>
        <v>2.5</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f t="shared" si="468"/>
        <v>20</v>
      </c>
      <c r="AX930" s="165" t="str">
        <f t="shared" si="469"/>
        <v/>
      </c>
      <c r="AY930" s="193">
        <f t="shared" si="470"/>
        <v>20</v>
      </c>
      <c r="AZ930" s="183" t="str">
        <f t="shared" si="471"/>
        <v/>
      </c>
      <c r="BA930" s="173">
        <f t="shared" si="472"/>
        <v>0.25</v>
      </c>
      <c r="BB930" s="174" t="str">
        <f t="shared" si="473"/>
        <v/>
      </c>
      <c r="BC930" s="186">
        <f t="shared" si="496"/>
        <v>0.25</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650" t="s">
        <v>3890</v>
      </c>
      <c r="E931" s="18" t="s">
        <v>3508</v>
      </c>
      <c r="F931" s="17"/>
      <c r="G931" s="134">
        <v>44322</v>
      </c>
      <c r="H931" s="135">
        <v>44349</v>
      </c>
      <c r="I931" s="141"/>
      <c r="J931" s="25"/>
      <c r="K931" s="145"/>
      <c r="L931" s="28"/>
      <c r="M931" s="395">
        <v>44349</v>
      </c>
      <c r="N931" s="158">
        <f t="shared" si="479"/>
        <v>20</v>
      </c>
      <c r="O931" s="27"/>
      <c r="P931" s="27"/>
      <c r="Q931" s="27"/>
      <c r="R931" s="27" t="s">
        <v>0</v>
      </c>
      <c r="S931" s="27"/>
      <c r="T931" s="28"/>
      <c r="U931" s="29"/>
      <c r="V931" s="32">
        <v>0.25</v>
      </c>
      <c r="W931" s="318"/>
      <c r="X931" s="319"/>
      <c r="Y931" s="160">
        <f t="shared" si="465"/>
        <v>0.25</v>
      </c>
      <c r="Z931" s="159">
        <f t="shared" si="480"/>
        <v>2.5</v>
      </c>
      <c r="AA931" s="327"/>
      <c r="AB931" s="400">
        <f t="shared" si="489"/>
        <v>-30</v>
      </c>
      <c r="AC931" s="371"/>
      <c r="AD931" s="226" t="str">
        <f t="shared" si="466"/>
        <v/>
      </c>
      <c r="AE931" s="368">
        <f t="shared" si="481"/>
        <v>-27.5</v>
      </c>
      <c r="AF931" s="339"/>
      <c r="AG931" s="338"/>
      <c r="AH931" s="336"/>
      <c r="AI931" s="161">
        <f t="shared" si="482"/>
        <v>0</v>
      </c>
      <c r="AJ931" s="162">
        <f t="shared" si="467"/>
        <v>2.5</v>
      </c>
      <c r="AK931" s="163">
        <f t="shared" si="483"/>
        <v>2.5</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f t="shared" si="468"/>
        <v>20</v>
      </c>
      <c r="AX931" s="165" t="str">
        <f t="shared" si="469"/>
        <v/>
      </c>
      <c r="AY931" s="193">
        <f t="shared" si="470"/>
        <v>20</v>
      </c>
      <c r="AZ931" s="183" t="str">
        <f t="shared" si="471"/>
        <v/>
      </c>
      <c r="BA931" s="173">
        <f t="shared" si="472"/>
        <v>0.25</v>
      </c>
      <c r="BB931" s="174" t="str">
        <f t="shared" si="473"/>
        <v/>
      </c>
      <c r="BC931" s="186">
        <f t="shared" si="496"/>
        <v>0.25</v>
      </c>
      <c r="BD931" s="174" t="str">
        <f t="shared" si="474"/>
        <v/>
      </c>
      <c r="BE931" s="201" t="str">
        <f t="shared" si="475"/>
        <v/>
      </c>
      <c r="BF931" s="174" t="str">
        <f t="shared" si="476"/>
        <v/>
      </c>
      <c r="BG931" s="186" t="str">
        <f t="shared" si="477"/>
        <v/>
      </c>
      <c r="BH931" s="175" t="str">
        <f t="shared" si="478"/>
        <v/>
      </c>
      <c r="BI931" s="632"/>
    </row>
    <row r="932" spans="1:61" ht="56.25" x14ac:dyDescent="0.3">
      <c r="A932" s="221"/>
      <c r="B932" s="222"/>
      <c r="C932" s="213">
        <v>921</v>
      </c>
      <c r="D932" s="660" t="s">
        <v>3886</v>
      </c>
      <c r="E932" s="16" t="s">
        <v>3505</v>
      </c>
      <c r="F932" s="17"/>
      <c r="G932" s="134">
        <v>44322</v>
      </c>
      <c r="H932" s="135">
        <v>44337</v>
      </c>
      <c r="I932" s="141"/>
      <c r="J932" s="25"/>
      <c r="K932" s="145"/>
      <c r="L932" s="28"/>
      <c r="M932" s="395">
        <v>44337</v>
      </c>
      <c r="N932" s="158">
        <f t="shared" si="479"/>
        <v>12</v>
      </c>
      <c r="O932" s="27"/>
      <c r="P932" s="27"/>
      <c r="Q932" s="27"/>
      <c r="R932" s="27" t="s">
        <v>0</v>
      </c>
      <c r="S932" s="27"/>
      <c r="T932" s="28"/>
      <c r="U932" s="29"/>
      <c r="V932" s="32">
        <v>0.25</v>
      </c>
      <c r="W932" s="318"/>
      <c r="X932" s="319"/>
      <c r="Y932" s="160">
        <f t="shared" si="465"/>
        <v>0.25</v>
      </c>
      <c r="Z932" s="159">
        <f t="shared" si="480"/>
        <v>2.5</v>
      </c>
      <c r="AA932" s="327"/>
      <c r="AB932" s="400">
        <f t="shared" si="489"/>
        <v>-30</v>
      </c>
      <c r="AC932" s="371"/>
      <c r="AD932" s="226" t="str">
        <f t="shared" si="466"/>
        <v/>
      </c>
      <c r="AE932" s="368">
        <f t="shared" si="481"/>
        <v>-27.5</v>
      </c>
      <c r="AF932" s="339"/>
      <c r="AG932" s="338"/>
      <c r="AH932" s="336"/>
      <c r="AI932" s="161">
        <f t="shared" si="482"/>
        <v>0</v>
      </c>
      <c r="AJ932" s="162">
        <f t="shared" si="467"/>
        <v>2.5</v>
      </c>
      <c r="AK932" s="163">
        <f t="shared" si="483"/>
        <v>2.5</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f t="shared" si="468"/>
        <v>12</v>
      </c>
      <c r="AX932" s="165" t="str">
        <f t="shared" si="469"/>
        <v/>
      </c>
      <c r="AY932" s="193">
        <f t="shared" si="470"/>
        <v>12</v>
      </c>
      <c r="AZ932" s="183" t="str">
        <f t="shared" si="471"/>
        <v/>
      </c>
      <c r="BA932" s="173">
        <f t="shared" si="472"/>
        <v>0.25</v>
      </c>
      <c r="BB932" s="174" t="str">
        <f t="shared" si="473"/>
        <v/>
      </c>
      <c r="BC932" s="186">
        <f t="shared" si="496"/>
        <v>0.25</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651" t="s">
        <v>3887</v>
      </c>
      <c r="E933" s="16" t="s">
        <v>3505</v>
      </c>
      <c r="F933" s="17"/>
      <c r="G933" s="134">
        <v>44322</v>
      </c>
      <c r="H933" s="135">
        <v>44337</v>
      </c>
      <c r="I933" s="141"/>
      <c r="J933" s="25"/>
      <c r="K933" s="145"/>
      <c r="L933" s="28"/>
      <c r="M933" s="395">
        <v>44337</v>
      </c>
      <c r="N933" s="158">
        <f t="shared" si="479"/>
        <v>12</v>
      </c>
      <c r="O933" s="27"/>
      <c r="P933" s="27"/>
      <c r="Q933" s="27"/>
      <c r="R933" s="27" t="s">
        <v>0</v>
      </c>
      <c r="S933" s="27"/>
      <c r="T933" s="28"/>
      <c r="U933" s="29"/>
      <c r="V933" s="32">
        <v>0.25</v>
      </c>
      <c r="W933" s="318"/>
      <c r="X933" s="319"/>
      <c r="Y933" s="160">
        <f t="shared" si="465"/>
        <v>0.25</v>
      </c>
      <c r="Z933" s="159">
        <f t="shared" si="480"/>
        <v>2.5</v>
      </c>
      <c r="AA933" s="327"/>
      <c r="AB933" s="400">
        <f t="shared" si="489"/>
        <v>-30</v>
      </c>
      <c r="AC933" s="371"/>
      <c r="AD933" s="226" t="str">
        <f t="shared" si="466"/>
        <v/>
      </c>
      <c r="AE933" s="368">
        <f t="shared" si="481"/>
        <v>-27.5</v>
      </c>
      <c r="AF933" s="339"/>
      <c r="AG933" s="338"/>
      <c r="AH933" s="336"/>
      <c r="AI933" s="161">
        <f t="shared" si="482"/>
        <v>0</v>
      </c>
      <c r="AJ933" s="162">
        <f t="shared" si="467"/>
        <v>2.5</v>
      </c>
      <c r="AK933" s="163">
        <f t="shared" si="483"/>
        <v>2.5</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f t="shared" si="468"/>
        <v>12</v>
      </c>
      <c r="AX933" s="165" t="str">
        <f t="shared" si="469"/>
        <v/>
      </c>
      <c r="AY933" s="193">
        <f t="shared" si="470"/>
        <v>12</v>
      </c>
      <c r="AZ933" s="183" t="str">
        <f t="shared" si="471"/>
        <v/>
      </c>
      <c r="BA933" s="173">
        <f t="shared" si="472"/>
        <v>0.25</v>
      </c>
      <c r="BB933" s="174" t="str">
        <f t="shared" si="473"/>
        <v/>
      </c>
      <c r="BC933" s="186">
        <f t="shared" si="496"/>
        <v>0.25</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651" t="s">
        <v>3888</v>
      </c>
      <c r="E934" s="16" t="s">
        <v>3505</v>
      </c>
      <c r="F934" s="17"/>
      <c r="G934" s="134">
        <v>44322</v>
      </c>
      <c r="H934" s="135">
        <v>44337</v>
      </c>
      <c r="I934" s="141"/>
      <c r="J934" s="25"/>
      <c r="K934" s="145"/>
      <c r="L934" s="28"/>
      <c r="M934" s="395">
        <v>44337</v>
      </c>
      <c r="N934" s="158">
        <f t="shared" si="479"/>
        <v>12</v>
      </c>
      <c r="O934" s="27"/>
      <c r="P934" s="27"/>
      <c r="Q934" s="27"/>
      <c r="R934" s="27" t="s">
        <v>0</v>
      </c>
      <c r="S934" s="27"/>
      <c r="T934" s="28"/>
      <c r="U934" s="29"/>
      <c r="V934" s="32">
        <v>0.25</v>
      </c>
      <c r="W934" s="318"/>
      <c r="X934" s="319"/>
      <c r="Y934" s="160">
        <f t="shared" si="465"/>
        <v>0.25</v>
      </c>
      <c r="Z934" s="159">
        <f t="shared" si="480"/>
        <v>2.5</v>
      </c>
      <c r="AA934" s="327"/>
      <c r="AB934" s="400">
        <f t="shared" si="489"/>
        <v>-30</v>
      </c>
      <c r="AC934" s="371"/>
      <c r="AD934" s="226" t="str">
        <f t="shared" si="466"/>
        <v/>
      </c>
      <c r="AE934" s="368">
        <f t="shared" si="481"/>
        <v>-27.5</v>
      </c>
      <c r="AF934" s="339"/>
      <c r="AG934" s="338"/>
      <c r="AH934" s="336"/>
      <c r="AI934" s="161">
        <f t="shared" si="482"/>
        <v>0</v>
      </c>
      <c r="AJ934" s="162">
        <f t="shared" si="467"/>
        <v>2.5</v>
      </c>
      <c r="AK934" s="163">
        <f t="shared" si="483"/>
        <v>2.5</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f t="shared" si="468"/>
        <v>12</v>
      </c>
      <c r="AX934" s="165" t="str">
        <f t="shared" si="469"/>
        <v/>
      </c>
      <c r="AY934" s="193">
        <f t="shared" si="470"/>
        <v>12</v>
      </c>
      <c r="AZ934" s="183" t="str">
        <f t="shared" si="471"/>
        <v/>
      </c>
      <c r="BA934" s="173">
        <f t="shared" si="472"/>
        <v>0.25</v>
      </c>
      <c r="BB934" s="174" t="str">
        <f t="shared" si="473"/>
        <v/>
      </c>
      <c r="BC934" s="186">
        <f t="shared" si="496"/>
        <v>0.25</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651" t="s">
        <v>3889</v>
      </c>
      <c r="E935" s="18" t="s">
        <v>3505</v>
      </c>
      <c r="F935" s="17"/>
      <c r="G935" s="134">
        <v>44322</v>
      </c>
      <c r="H935" s="135">
        <v>44337</v>
      </c>
      <c r="I935" s="141"/>
      <c r="J935" s="25"/>
      <c r="K935" s="145"/>
      <c r="L935" s="28"/>
      <c r="M935" s="395">
        <v>44337</v>
      </c>
      <c r="N935" s="158">
        <f t="shared" si="479"/>
        <v>12</v>
      </c>
      <c r="O935" s="27"/>
      <c r="P935" s="27"/>
      <c r="Q935" s="27"/>
      <c r="R935" s="27" t="s">
        <v>0</v>
      </c>
      <c r="S935" s="27"/>
      <c r="T935" s="28"/>
      <c r="U935" s="29"/>
      <c r="V935" s="32">
        <v>0.25</v>
      </c>
      <c r="W935" s="318"/>
      <c r="X935" s="319"/>
      <c r="Y935" s="160">
        <f t="shared" si="465"/>
        <v>0.25</v>
      </c>
      <c r="Z935" s="159">
        <f t="shared" si="480"/>
        <v>2.5</v>
      </c>
      <c r="AA935" s="327"/>
      <c r="AB935" s="400">
        <f t="shared" si="489"/>
        <v>-30</v>
      </c>
      <c r="AC935" s="371"/>
      <c r="AD935" s="226" t="str">
        <f t="shared" si="466"/>
        <v/>
      </c>
      <c r="AE935" s="368">
        <f t="shared" si="481"/>
        <v>-27.5</v>
      </c>
      <c r="AF935" s="339"/>
      <c r="AG935" s="338"/>
      <c r="AH935" s="336"/>
      <c r="AI935" s="161">
        <f t="shared" si="482"/>
        <v>0</v>
      </c>
      <c r="AJ935" s="162">
        <f t="shared" si="467"/>
        <v>2.5</v>
      </c>
      <c r="AK935" s="163">
        <f t="shared" si="483"/>
        <v>2.5</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f t="shared" si="468"/>
        <v>12</v>
      </c>
      <c r="AX935" s="165" t="str">
        <f t="shared" si="469"/>
        <v/>
      </c>
      <c r="AY935" s="193">
        <f t="shared" si="470"/>
        <v>12</v>
      </c>
      <c r="AZ935" s="183" t="str">
        <f t="shared" si="471"/>
        <v/>
      </c>
      <c r="BA935" s="173">
        <f t="shared" si="472"/>
        <v>0.25</v>
      </c>
      <c r="BB935" s="174" t="str">
        <f t="shared" si="473"/>
        <v/>
      </c>
      <c r="BC935" s="186">
        <f t="shared" si="496"/>
        <v>0.25</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652" t="s">
        <v>3890</v>
      </c>
      <c r="E936" s="16" t="s">
        <v>3505</v>
      </c>
      <c r="F936" s="17"/>
      <c r="G936" s="134">
        <v>44322</v>
      </c>
      <c r="H936" s="135">
        <v>44337</v>
      </c>
      <c r="I936" s="141"/>
      <c r="J936" s="25"/>
      <c r="K936" s="145"/>
      <c r="L936" s="28"/>
      <c r="M936" s="395">
        <v>44337</v>
      </c>
      <c r="N936" s="158">
        <f t="shared" si="479"/>
        <v>12</v>
      </c>
      <c r="O936" s="27"/>
      <c r="P936" s="27"/>
      <c r="Q936" s="27"/>
      <c r="R936" s="27" t="s">
        <v>0</v>
      </c>
      <c r="S936" s="27"/>
      <c r="T936" s="28"/>
      <c r="U936" s="29"/>
      <c r="V936" s="32">
        <v>0.25</v>
      </c>
      <c r="W936" s="318"/>
      <c r="X936" s="319"/>
      <c r="Y936" s="160">
        <f t="shared" si="465"/>
        <v>0.25</v>
      </c>
      <c r="Z936" s="159">
        <f t="shared" si="480"/>
        <v>2.5</v>
      </c>
      <c r="AA936" s="327"/>
      <c r="AB936" s="400">
        <f t="shared" si="489"/>
        <v>-30</v>
      </c>
      <c r="AC936" s="371"/>
      <c r="AD936" s="226" t="str">
        <f t="shared" si="466"/>
        <v/>
      </c>
      <c r="AE936" s="368">
        <f t="shared" si="481"/>
        <v>-27.5</v>
      </c>
      <c r="AF936" s="339"/>
      <c r="AG936" s="338"/>
      <c r="AH936" s="336"/>
      <c r="AI936" s="161">
        <f t="shared" si="482"/>
        <v>0</v>
      </c>
      <c r="AJ936" s="162">
        <f t="shared" si="467"/>
        <v>2.5</v>
      </c>
      <c r="AK936" s="163">
        <f t="shared" si="483"/>
        <v>2.5</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f t="shared" si="468"/>
        <v>12</v>
      </c>
      <c r="AX936" s="165" t="str">
        <f t="shared" si="469"/>
        <v/>
      </c>
      <c r="AY936" s="193">
        <f t="shared" si="470"/>
        <v>12</v>
      </c>
      <c r="AZ936" s="183" t="str">
        <f t="shared" si="471"/>
        <v/>
      </c>
      <c r="BA936" s="173">
        <f t="shared" si="472"/>
        <v>0.25</v>
      </c>
      <c r="BB936" s="174" t="str">
        <f t="shared" si="473"/>
        <v/>
      </c>
      <c r="BC936" s="186">
        <f t="shared" si="496"/>
        <v>0.25</v>
      </c>
      <c r="BD936" s="174" t="str">
        <f t="shared" si="474"/>
        <v/>
      </c>
      <c r="BE936" s="201" t="str">
        <f t="shared" si="475"/>
        <v/>
      </c>
      <c r="BF936" s="174" t="str">
        <f t="shared" si="476"/>
        <v/>
      </c>
      <c r="BG936" s="186" t="str">
        <f t="shared" si="477"/>
        <v/>
      </c>
      <c r="BH936" s="175" t="str">
        <f t="shared" si="478"/>
        <v/>
      </c>
      <c r="BI936" s="632"/>
    </row>
    <row r="937" spans="1:61" ht="56.25" x14ac:dyDescent="0.3">
      <c r="A937" s="221"/>
      <c r="B937" s="222"/>
      <c r="C937" s="213">
        <v>926</v>
      </c>
      <c r="D937" s="661" t="s">
        <v>3886</v>
      </c>
      <c r="E937" s="16" t="s">
        <v>3541</v>
      </c>
      <c r="F937" s="17"/>
      <c r="G937" s="134">
        <v>44322</v>
      </c>
      <c r="H937" s="135">
        <v>44337</v>
      </c>
      <c r="I937" s="141"/>
      <c r="J937" s="25"/>
      <c r="K937" s="145"/>
      <c r="L937" s="28"/>
      <c r="M937" s="395">
        <v>44337</v>
      </c>
      <c r="N937" s="158">
        <f t="shared" si="479"/>
        <v>12</v>
      </c>
      <c r="O937" s="27"/>
      <c r="P937" s="27"/>
      <c r="Q937" s="27"/>
      <c r="R937" s="27" t="s">
        <v>0</v>
      </c>
      <c r="S937" s="27"/>
      <c r="T937" s="28"/>
      <c r="U937" s="29"/>
      <c r="V937" s="32">
        <v>0.25</v>
      </c>
      <c r="W937" s="318"/>
      <c r="X937" s="319"/>
      <c r="Y937" s="160">
        <f t="shared" si="465"/>
        <v>0.25</v>
      </c>
      <c r="Z937" s="159">
        <f t="shared" si="480"/>
        <v>2.5</v>
      </c>
      <c r="AA937" s="327"/>
      <c r="AB937" s="400">
        <f t="shared" si="489"/>
        <v>-30</v>
      </c>
      <c r="AC937" s="371"/>
      <c r="AD937" s="226" t="str">
        <f t="shared" si="466"/>
        <v/>
      </c>
      <c r="AE937" s="368">
        <f t="shared" si="481"/>
        <v>-27.5</v>
      </c>
      <c r="AF937" s="339"/>
      <c r="AG937" s="338"/>
      <c r="AH937" s="336"/>
      <c r="AI937" s="161">
        <f t="shared" si="482"/>
        <v>0</v>
      </c>
      <c r="AJ937" s="162">
        <f t="shared" si="467"/>
        <v>2.5</v>
      </c>
      <c r="AK937" s="163">
        <f t="shared" si="483"/>
        <v>2.5</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f t="shared" si="468"/>
        <v>12</v>
      </c>
      <c r="AX937" s="165" t="str">
        <f t="shared" si="469"/>
        <v/>
      </c>
      <c r="AY937" s="193">
        <f t="shared" si="470"/>
        <v>12</v>
      </c>
      <c r="AZ937" s="183" t="str">
        <f t="shared" si="471"/>
        <v/>
      </c>
      <c r="BA937" s="173">
        <f t="shared" si="472"/>
        <v>0.25</v>
      </c>
      <c r="BB937" s="174" t="str">
        <f t="shared" si="473"/>
        <v/>
      </c>
      <c r="BC937" s="186">
        <f t="shared" si="496"/>
        <v>0.25</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653" t="s">
        <v>3887</v>
      </c>
      <c r="E938" s="16" t="s">
        <v>3541</v>
      </c>
      <c r="F938" s="17"/>
      <c r="G938" s="134">
        <v>44322</v>
      </c>
      <c r="H938" s="135">
        <v>44337</v>
      </c>
      <c r="I938" s="141"/>
      <c r="J938" s="25"/>
      <c r="K938" s="145"/>
      <c r="L938" s="28"/>
      <c r="M938" s="395">
        <v>44337</v>
      </c>
      <c r="N938" s="158">
        <f t="shared" si="479"/>
        <v>12</v>
      </c>
      <c r="O938" s="27"/>
      <c r="P938" s="27"/>
      <c r="Q938" s="27"/>
      <c r="R938" s="27" t="s">
        <v>0</v>
      </c>
      <c r="S938" s="27"/>
      <c r="T938" s="28"/>
      <c r="U938" s="29"/>
      <c r="V938" s="32">
        <v>0.25</v>
      </c>
      <c r="W938" s="318"/>
      <c r="X938" s="319"/>
      <c r="Y938" s="160">
        <f t="shared" si="465"/>
        <v>0.25</v>
      </c>
      <c r="Z938" s="159">
        <f t="shared" si="480"/>
        <v>2.5</v>
      </c>
      <c r="AA938" s="327"/>
      <c r="AB938" s="400">
        <f t="shared" si="489"/>
        <v>-30</v>
      </c>
      <c r="AC938" s="371"/>
      <c r="AD938" s="226" t="str">
        <f t="shared" si="466"/>
        <v/>
      </c>
      <c r="AE938" s="368">
        <f t="shared" si="481"/>
        <v>-27.5</v>
      </c>
      <c r="AF938" s="339"/>
      <c r="AG938" s="338"/>
      <c r="AH938" s="336"/>
      <c r="AI938" s="161">
        <f t="shared" si="482"/>
        <v>0</v>
      </c>
      <c r="AJ938" s="162">
        <f t="shared" si="467"/>
        <v>2.5</v>
      </c>
      <c r="AK938" s="163">
        <f t="shared" si="483"/>
        <v>2.5</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f t="shared" si="468"/>
        <v>12</v>
      </c>
      <c r="AX938" s="165" t="str">
        <f t="shared" si="469"/>
        <v/>
      </c>
      <c r="AY938" s="193">
        <f t="shared" si="470"/>
        <v>12</v>
      </c>
      <c r="AZ938" s="183" t="str">
        <f t="shared" si="471"/>
        <v/>
      </c>
      <c r="BA938" s="173">
        <f t="shared" si="472"/>
        <v>0.25</v>
      </c>
      <c r="BB938" s="174" t="str">
        <f t="shared" si="473"/>
        <v/>
      </c>
      <c r="BC938" s="186">
        <f t="shared" si="496"/>
        <v>0.25</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653" t="s">
        <v>3888</v>
      </c>
      <c r="E939" s="18" t="s">
        <v>3541</v>
      </c>
      <c r="F939" s="17"/>
      <c r="G939" s="134">
        <v>44322</v>
      </c>
      <c r="H939" s="135">
        <v>44337</v>
      </c>
      <c r="I939" s="141"/>
      <c r="J939" s="25"/>
      <c r="K939" s="145"/>
      <c r="L939" s="28"/>
      <c r="M939" s="395">
        <v>44337</v>
      </c>
      <c r="N939" s="158">
        <f t="shared" si="479"/>
        <v>12</v>
      </c>
      <c r="O939" s="27"/>
      <c r="P939" s="27"/>
      <c r="Q939" s="27"/>
      <c r="R939" s="27" t="s">
        <v>0</v>
      </c>
      <c r="S939" s="27"/>
      <c r="T939" s="28"/>
      <c r="U939" s="29"/>
      <c r="V939" s="32">
        <v>0.25</v>
      </c>
      <c r="W939" s="318"/>
      <c r="X939" s="319"/>
      <c r="Y939" s="160">
        <f t="shared" si="465"/>
        <v>0.25</v>
      </c>
      <c r="Z939" s="159">
        <f t="shared" si="480"/>
        <v>2.5</v>
      </c>
      <c r="AA939" s="327"/>
      <c r="AB939" s="400">
        <f t="shared" si="489"/>
        <v>-30</v>
      </c>
      <c r="AC939" s="371"/>
      <c r="AD939" s="226" t="str">
        <f t="shared" si="466"/>
        <v/>
      </c>
      <c r="AE939" s="368">
        <f t="shared" si="481"/>
        <v>-27.5</v>
      </c>
      <c r="AF939" s="339"/>
      <c r="AG939" s="338"/>
      <c r="AH939" s="336"/>
      <c r="AI939" s="161">
        <f t="shared" si="482"/>
        <v>0</v>
      </c>
      <c r="AJ939" s="162">
        <f t="shared" si="467"/>
        <v>2.5</v>
      </c>
      <c r="AK939" s="163">
        <f t="shared" si="483"/>
        <v>2.5</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f t="shared" si="468"/>
        <v>12</v>
      </c>
      <c r="AX939" s="165" t="str">
        <f t="shared" si="469"/>
        <v/>
      </c>
      <c r="AY939" s="193">
        <f t="shared" si="470"/>
        <v>12</v>
      </c>
      <c r="AZ939" s="183" t="str">
        <f t="shared" si="471"/>
        <v/>
      </c>
      <c r="BA939" s="173">
        <f t="shared" si="472"/>
        <v>0.25</v>
      </c>
      <c r="BB939" s="174" t="str">
        <f t="shared" si="473"/>
        <v/>
      </c>
      <c r="BC939" s="186">
        <f t="shared" si="496"/>
        <v>0.25</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653" t="s">
        <v>3889</v>
      </c>
      <c r="E940" s="16" t="s">
        <v>3541</v>
      </c>
      <c r="F940" s="17"/>
      <c r="G940" s="134">
        <v>44322</v>
      </c>
      <c r="H940" s="135">
        <v>44337</v>
      </c>
      <c r="I940" s="141"/>
      <c r="J940" s="25"/>
      <c r="K940" s="145"/>
      <c r="L940" s="28"/>
      <c r="M940" s="395">
        <v>44337</v>
      </c>
      <c r="N940" s="158">
        <f t="shared" si="479"/>
        <v>12</v>
      </c>
      <c r="O940" s="27"/>
      <c r="P940" s="27"/>
      <c r="Q940" s="27"/>
      <c r="R940" s="27" t="s">
        <v>0</v>
      </c>
      <c r="S940" s="27"/>
      <c r="T940" s="28"/>
      <c r="U940" s="29"/>
      <c r="V940" s="32">
        <v>0.25</v>
      </c>
      <c r="W940" s="318"/>
      <c r="X940" s="319"/>
      <c r="Y940" s="160">
        <f t="shared" si="465"/>
        <v>0.25</v>
      </c>
      <c r="Z940" s="159">
        <f t="shared" si="480"/>
        <v>2.5</v>
      </c>
      <c r="AA940" s="327"/>
      <c r="AB940" s="400">
        <f t="shared" si="489"/>
        <v>-30</v>
      </c>
      <c r="AC940" s="371"/>
      <c r="AD940" s="226" t="str">
        <f t="shared" si="466"/>
        <v/>
      </c>
      <c r="AE940" s="368">
        <f t="shared" si="481"/>
        <v>-27.5</v>
      </c>
      <c r="AF940" s="339"/>
      <c r="AG940" s="338"/>
      <c r="AH940" s="336"/>
      <c r="AI940" s="161">
        <f t="shared" si="482"/>
        <v>0</v>
      </c>
      <c r="AJ940" s="162">
        <f t="shared" si="467"/>
        <v>2.5</v>
      </c>
      <c r="AK940" s="163">
        <f t="shared" si="483"/>
        <v>2.5</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f t="shared" si="468"/>
        <v>12</v>
      </c>
      <c r="AX940" s="165" t="str">
        <f t="shared" si="469"/>
        <v/>
      </c>
      <c r="AY940" s="193">
        <f t="shared" si="470"/>
        <v>12</v>
      </c>
      <c r="AZ940" s="183" t="str">
        <f t="shared" si="471"/>
        <v/>
      </c>
      <c r="BA940" s="173">
        <f t="shared" si="472"/>
        <v>0.25</v>
      </c>
      <c r="BB940" s="174" t="str">
        <f t="shared" si="473"/>
        <v/>
      </c>
      <c r="BC940" s="186">
        <f t="shared" si="496"/>
        <v>0.25</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654" t="s">
        <v>3890</v>
      </c>
      <c r="E941" s="16" t="s">
        <v>3541</v>
      </c>
      <c r="F941" s="17"/>
      <c r="G941" s="134">
        <v>44322</v>
      </c>
      <c r="H941" s="135">
        <v>44337</v>
      </c>
      <c r="I941" s="141"/>
      <c r="J941" s="25"/>
      <c r="K941" s="145"/>
      <c r="L941" s="28"/>
      <c r="M941" s="395">
        <v>44337</v>
      </c>
      <c r="N941" s="158">
        <f t="shared" si="479"/>
        <v>12</v>
      </c>
      <c r="O941" s="27"/>
      <c r="P941" s="27"/>
      <c r="Q941" s="27"/>
      <c r="R941" s="27" t="s">
        <v>0</v>
      </c>
      <c r="S941" s="27"/>
      <c r="T941" s="28"/>
      <c r="U941" s="29"/>
      <c r="V941" s="32">
        <v>0.25</v>
      </c>
      <c r="W941" s="318"/>
      <c r="X941" s="319"/>
      <c r="Y941" s="160">
        <f t="shared" si="465"/>
        <v>0.25</v>
      </c>
      <c r="Z941" s="159">
        <f t="shared" si="480"/>
        <v>2.5</v>
      </c>
      <c r="AA941" s="327"/>
      <c r="AB941" s="400">
        <f t="shared" si="489"/>
        <v>-30</v>
      </c>
      <c r="AC941" s="371"/>
      <c r="AD941" s="226" t="str">
        <f t="shared" si="466"/>
        <v/>
      </c>
      <c r="AE941" s="368">
        <f t="shared" si="481"/>
        <v>-27.5</v>
      </c>
      <c r="AF941" s="339"/>
      <c r="AG941" s="338"/>
      <c r="AH941" s="336"/>
      <c r="AI941" s="161">
        <f t="shared" si="482"/>
        <v>0</v>
      </c>
      <c r="AJ941" s="162">
        <f t="shared" si="467"/>
        <v>2.5</v>
      </c>
      <c r="AK941" s="163">
        <f t="shared" si="483"/>
        <v>2.5</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f t="shared" si="468"/>
        <v>12</v>
      </c>
      <c r="AX941" s="165" t="str">
        <f t="shared" si="469"/>
        <v/>
      </c>
      <c r="AY941" s="193">
        <f t="shared" si="470"/>
        <v>12</v>
      </c>
      <c r="AZ941" s="183" t="str">
        <f t="shared" si="471"/>
        <v/>
      </c>
      <c r="BA941" s="173">
        <f t="shared" si="472"/>
        <v>0.25</v>
      </c>
      <c r="BB941" s="174" t="str">
        <f t="shared" si="473"/>
        <v/>
      </c>
      <c r="BC941" s="186">
        <f t="shared" si="496"/>
        <v>0.25</v>
      </c>
      <c r="BD941" s="174" t="str">
        <f t="shared" si="474"/>
        <v/>
      </c>
      <c r="BE941" s="201" t="str">
        <f t="shared" si="475"/>
        <v/>
      </c>
      <c r="BF941" s="174" t="str">
        <f t="shared" si="476"/>
        <v/>
      </c>
      <c r="BG941" s="186" t="str">
        <f t="shared" si="477"/>
        <v/>
      </c>
      <c r="BH941" s="175" t="str">
        <f t="shared" si="478"/>
        <v/>
      </c>
      <c r="BI941" s="632"/>
    </row>
    <row r="942" spans="1:61" ht="56.25" x14ac:dyDescent="0.3">
      <c r="A942" s="221"/>
      <c r="B942" s="222"/>
      <c r="C942" s="213">
        <v>931</v>
      </c>
      <c r="D942" s="640" t="s">
        <v>3891</v>
      </c>
      <c r="E942" s="16" t="s">
        <v>3508</v>
      </c>
      <c r="F942" s="17"/>
      <c r="G942" s="134">
        <v>44322</v>
      </c>
      <c r="H942" s="135">
        <v>44349</v>
      </c>
      <c r="I942" s="141"/>
      <c r="J942" s="25"/>
      <c r="K942" s="145"/>
      <c r="L942" s="28"/>
      <c r="M942" s="395">
        <v>44349</v>
      </c>
      <c r="N942" s="158">
        <f t="shared" si="479"/>
        <v>20</v>
      </c>
      <c r="O942" s="27" t="s">
        <v>0</v>
      </c>
      <c r="P942" s="27"/>
      <c r="Q942" s="27"/>
      <c r="R942" s="27"/>
      <c r="S942" s="27"/>
      <c r="T942" s="28"/>
      <c r="U942" s="29"/>
      <c r="V942" s="32">
        <v>0.25</v>
      </c>
      <c r="W942" s="318">
        <v>0.25</v>
      </c>
      <c r="X942" s="319"/>
      <c r="Y942" s="160">
        <f t="shared" si="465"/>
        <v>0.5</v>
      </c>
      <c r="Z942" s="159">
        <f t="shared" si="480"/>
        <v>7.5</v>
      </c>
      <c r="AA942" s="327"/>
      <c r="AB942" s="400">
        <f t="shared" si="489"/>
        <v>-30</v>
      </c>
      <c r="AC942" s="371"/>
      <c r="AD942" s="226" t="str">
        <f t="shared" si="466"/>
        <v/>
      </c>
      <c r="AE942" s="368">
        <f t="shared" si="481"/>
        <v>-22.5</v>
      </c>
      <c r="AF942" s="339"/>
      <c r="AG942" s="338"/>
      <c r="AH942" s="336"/>
      <c r="AI942" s="161">
        <f t="shared" si="482"/>
        <v>0</v>
      </c>
      <c r="AJ942" s="162">
        <f t="shared" si="467"/>
        <v>7.5</v>
      </c>
      <c r="AK942" s="163">
        <f t="shared" si="483"/>
        <v>7.5</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f t="shared" si="468"/>
        <v>20</v>
      </c>
      <c r="AX942" s="165" t="str">
        <f t="shared" si="469"/>
        <v/>
      </c>
      <c r="AY942" s="193">
        <f t="shared" si="470"/>
        <v>20</v>
      </c>
      <c r="AZ942" s="183" t="str">
        <f t="shared" si="471"/>
        <v/>
      </c>
      <c r="BA942" s="173">
        <f t="shared" si="472"/>
        <v>0.25</v>
      </c>
      <c r="BB942" s="174" t="str">
        <f t="shared" si="473"/>
        <v/>
      </c>
      <c r="BC942" s="186">
        <f t="shared" si="496"/>
        <v>0.25</v>
      </c>
      <c r="BD942" s="174" t="str">
        <f t="shared" si="474"/>
        <v/>
      </c>
      <c r="BE942" s="201">
        <f t="shared" si="475"/>
        <v>0.25</v>
      </c>
      <c r="BF942" s="174" t="str">
        <f t="shared" si="476"/>
        <v/>
      </c>
      <c r="BG942" s="186">
        <f t="shared" si="477"/>
        <v>0.25</v>
      </c>
      <c r="BH942" s="175" t="str">
        <f t="shared" si="478"/>
        <v/>
      </c>
      <c r="BI942" s="632"/>
    </row>
    <row r="943" spans="1:61" ht="37.5" x14ac:dyDescent="0.3">
      <c r="A943" s="221"/>
      <c r="B943" s="222"/>
      <c r="C943" s="214">
        <v>932</v>
      </c>
      <c r="D943" s="655" t="s">
        <v>3892</v>
      </c>
      <c r="E943" s="18" t="s">
        <v>3508</v>
      </c>
      <c r="F943" s="17"/>
      <c r="G943" s="134">
        <v>44322</v>
      </c>
      <c r="H943" s="135">
        <v>44349</v>
      </c>
      <c r="I943" s="141"/>
      <c r="J943" s="25"/>
      <c r="K943" s="145"/>
      <c r="L943" s="28"/>
      <c r="M943" s="395">
        <v>44349</v>
      </c>
      <c r="N943" s="158">
        <f t="shared" si="479"/>
        <v>20</v>
      </c>
      <c r="O943" s="27" t="s">
        <v>0</v>
      </c>
      <c r="P943" s="27"/>
      <c r="Q943" s="27"/>
      <c r="R943" s="27"/>
      <c r="S943" s="27"/>
      <c r="T943" s="28"/>
      <c r="U943" s="29"/>
      <c r="V943" s="32">
        <v>0.25</v>
      </c>
      <c r="W943" s="318">
        <v>0.25</v>
      </c>
      <c r="X943" s="319"/>
      <c r="Y943" s="160">
        <f t="shared" si="465"/>
        <v>0.5</v>
      </c>
      <c r="Z943" s="159">
        <f t="shared" si="480"/>
        <v>7.5</v>
      </c>
      <c r="AA943" s="327"/>
      <c r="AB943" s="400">
        <f t="shared" si="489"/>
        <v>-30</v>
      </c>
      <c r="AC943" s="371"/>
      <c r="AD943" s="226" t="str">
        <f t="shared" si="466"/>
        <v/>
      </c>
      <c r="AE943" s="368">
        <f t="shared" si="481"/>
        <v>-22.5</v>
      </c>
      <c r="AF943" s="339"/>
      <c r="AG943" s="338"/>
      <c r="AH943" s="336"/>
      <c r="AI943" s="161">
        <f t="shared" si="482"/>
        <v>0</v>
      </c>
      <c r="AJ943" s="162">
        <f t="shared" si="467"/>
        <v>7.5</v>
      </c>
      <c r="AK943" s="163">
        <f t="shared" si="483"/>
        <v>7.5</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f t="shared" si="468"/>
        <v>20</v>
      </c>
      <c r="AX943" s="165" t="str">
        <f t="shared" si="469"/>
        <v/>
      </c>
      <c r="AY943" s="193">
        <f t="shared" si="470"/>
        <v>20</v>
      </c>
      <c r="AZ943" s="183" t="str">
        <f t="shared" si="471"/>
        <v/>
      </c>
      <c r="BA943" s="173">
        <f t="shared" si="472"/>
        <v>0.25</v>
      </c>
      <c r="BB943" s="174" t="str">
        <f t="shared" si="473"/>
        <v/>
      </c>
      <c r="BC943" s="186">
        <f t="shared" si="496"/>
        <v>0.25</v>
      </c>
      <c r="BD943" s="174" t="str">
        <f t="shared" si="474"/>
        <v/>
      </c>
      <c r="BE943" s="201">
        <f t="shared" si="475"/>
        <v>0.25</v>
      </c>
      <c r="BF943" s="174" t="str">
        <f t="shared" si="476"/>
        <v/>
      </c>
      <c r="BG943" s="186">
        <f t="shared" si="477"/>
        <v>0.25</v>
      </c>
      <c r="BH943" s="175" t="str">
        <f t="shared" si="478"/>
        <v/>
      </c>
      <c r="BI943" s="632"/>
    </row>
    <row r="944" spans="1:61" ht="37.5" x14ac:dyDescent="0.3">
      <c r="A944" s="221"/>
      <c r="B944" s="222"/>
      <c r="C944" s="214">
        <v>933</v>
      </c>
      <c r="D944" s="640" t="s">
        <v>3893</v>
      </c>
      <c r="E944" s="16" t="s">
        <v>3508</v>
      </c>
      <c r="F944" s="17"/>
      <c r="G944" s="134">
        <v>44322</v>
      </c>
      <c r="H944" s="135">
        <v>44349</v>
      </c>
      <c r="I944" s="141"/>
      <c r="J944" s="25"/>
      <c r="K944" s="145"/>
      <c r="L944" s="28"/>
      <c r="M944" s="395">
        <v>44349</v>
      </c>
      <c r="N944" s="158">
        <f t="shared" si="479"/>
        <v>20</v>
      </c>
      <c r="O944" s="27" t="s">
        <v>0</v>
      </c>
      <c r="P944" s="27"/>
      <c r="Q944" s="27"/>
      <c r="R944" s="27"/>
      <c r="S944" s="27"/>
      <c r="T944" s="28"/>
      <c r="U944" s="29"/>
      <c r="V944" s="32">
        <v>0.25</v>
      </c>
      <c r="W944" s="318">
        <v>0.25</v>
      </c>
      <c r="X944" s="319"/>
      <c r="Y944" s="160">
        <f t="shared" si="465"/>
        <v>0.5</v>
      </c>
      <c r="Z944" s="159">
        <f t="shared" si="480"/>
        <v>7.5</v>
      </c>
      <c r="AA944" s="327"/>
      <c r="AB944" s="400">
        <f t="shared" si="489"/>
        <v>-30</v>
      </c>
      <c r="AC944" s="371"/>
      <c r="AD944" s="226" t="str">
        <f t="shared" si="466"/>
        <v/>
      </c>
      <c r="AE944" s="368">
        <f t="shared" si="481"/>
        <v>-22.5</v>
      </c>
      <c r="AF944" s="339"/>
      <c r="AG944" s="338"/>
      <c r="AH944" s="336"/>
      <c r="AI944" s="161">
        <f t="shared" si="482"/>
        <v>0</v>
      </c>
      <c r="AJ944" s="162">
        <f t="shared" si="467"/>
        <v>7.5</v>
      </c>
      <c r="AK944" s="163">
        <f t="shared" si="483"/>
        <v>7.5</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f t="shared" si="468"/>
        <v>20</v>
      </c>
      <c r="AX944" s="165" t="str">
        <f t="shared" si="469"/>
        <v/>
      </c>
      <c r="AY944" s="193">
        <f t="shared" si="470"/>
        <v>20</v>
      </c>
      <c r="AZ944" s="183" t="str">
        <f t="shared" si="471"/>
        <v/>
      </c>
      <c r="BA944" s="173">
        <f t="shared" si="472"/>
        <v>0.25</v>
      </c>
      <c r="BB944" s="174" t="str">
        <f t="shared" si="473"/>
        <v/>
      </c>
      <c r="BC944" s="186">
        <f t="shared" si="496"/>
        <v>0.25</v>
      </c>
      <c r="BD944" s="174" t="str">
        <f t="shared" si="474"/>
        <v/>
      </c>
      <c r="BE944" s="201">
        <f t="shared" si="475"/>
        <v>0.25</v>
      </c>
      <c r="BF944" s="174" t="str">
        <f t="shared" si="476"/>
        <v/>
      </c>
      <c r="BG944" s="186">
        <f t="shared" si="477"/>
        <v>0.25</v>
      </c>
      <c r="BH944" s="175" t="str">
        <f t="shared" si="478"/>
        <v/>
      </c>
      <c r="BI944" s="632"/>
    </row>
    <row r="945" spans="1:61" ht="56.25" x14ac:dyDescent="0.3">
      <c r="A945" s="221"/>
      <c r="B945" s="222"/>
      <c r="C945" s="213">
        <v>934</v>
      </c>
      <c r="D945" s="640" t="s">
        <v>3894</v>
      </c>
      <c r="E945" s="16" t="s">
        <v>3508</v>
      </c>
      <c r="F945" s="17"/>
      <c r="G945" s="134">
        <v>44322</v>
      </c>
      <c r="H945" s="135">
        <v>44349</v>
      </c>
      <c r="I945" s="141"/>
      <c r="J945" s="25"/>
      <c r="K945" s="145"/>
      <c r="L945" s="28"/>
      <c r="M945" s="395">
        <v>44349</v>
      </c>
      <c r="N945" s="158">
        <f t="shared" si="479"/>
        <v>20</v>
      </c>
      <c r="O945" s="27" t="s">
        <v>0</v>
      </c>
      <c r="P945" s="27"/>
      <c r="Q945" s="27"/>
      <c r="R945" s="27"/>
      <c r="S945" s="27"/>
      <c r="T945" s="28"/>
      <c r="U945" s="29"/>
      <c r="V945" s="32">
        <v>0.25</v>
      </c>
      <c r="W945" s="318">
        <v>0.25</v>
      </c>
      <c r="X945" s="319"/>
      <c r="Y945" s="160">
        <f t="shared" si="465"/>
        <v>0.5</v>
      </c>
      <c r="Z945" s="159">
        <f t="shared" si="480"/>
        <v>7.5</v>
      </c>
      <c r="AA945" s="327"/>
      <c r="AB945" s="400">
        <f t="shared" si="489"/>
        <v>-30</v>
      </c>
      <c r="AC945" s="371"/>
      <c r="AD945" s="226" t="str">
        <f t="shared" si="466"/>
        <v/>
      </c>
      <c r="AE945" s="368">
        <f t="shared" si="481"/>
        <v>-22.5</v>
      </c>
      <c r="AF945" s="339"/>
      <c r="AG945" s="338"/>
      <c r="AH945" s="336"/>
      <c r="AI945" s="161">
        <f t="shared" si="482"/>
        <v>0</v>
      </c>
      <c r="AJ945" s="162">
        <f t="shared" si="467"/>
        <v>7.5</v>
      </c>
      <c r="AK945" s="163">
        <f t="shared" si="483"/>
        <v>7.5</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f t="shared" si="468"/>
        <v>20</v>
      </c>
      <c r="AX945" s="165" t="str">
        <f t="shared" si="469"/>
        <v/>
      </c>
      <c r="AY945" s="193">
        <f t="shared" si="470"/>
        <v>20</v>
      </c>
      <c r="AZ945" s="183" t="str">
        <f t="shared" si="471"/>
        <v/>
      </c>
      <c r="BA945" s="173">
        <f t="shared" si="472"/>
        <v>0.25</v>
      </c>
      <c r="BB945" s="174" t="str">
        <f t="shared" si="473"/>
        <v/>
      </c>
      <c r="BC945" s="186">
        <f t="shared" si="496"/>
        <v>0.25</v>
      </c>
      <c r="BD945" s="174" t="str">
        <f t="shared" si="474"/>
        <v/>
      </c>
      <c r="BE945" s="201">
        <f t="shared" si="475"/>
        <v>0.25</v>
      </c>
      <c r="BF945" s="174" t="str">
        <f t="shared" si="476"/>
        <v/>
      </c>
      <c r="BG945" s="186">
        <f t="shared" si="477"/>
        <v>0.25</v>
      </c>
      <c r="BH945" s="175" t="str">
        <f t="shared" si="478"/>
        <v/>
      </c>
      <c r="BI945" s="632"/>
    </row>
    <row r="946" spans="1:61" ht="56.25" x14ac:dyDescent="0.3">
      <c r="A946" s="221"/>
      <c r="B946" s="222"/>
      <c r="C946" s="214">
        <v>935</v>
      </c>
      <c r="D946" s="640" t="s">
        <v>3895</v>
      </c>
      <c r="E946" s="16" t="s">
        <v>3508</v>
      </c>
      <c r="F946" s="17"/>
      <c r="G946" s="134">
        <v>44322</v>
      </c>
      <c r="H946" s="135">
        <v>44349</v>
      </c>
      <c r="I946" s="141"/>
      <c r="J946" s="25"/>
      <c r="K946" s="145"/>
      <c r="L946" s="28"/>
      <c r="M946" s="395">
        <v>44349</v>
      </c>
      <c r="N946" s="158">
        <f t="shared" si="479"/>
        <v>20</v>
      </c>
      <c r="O946" s="27" t="s">
        <v>0</v>
      </c>
      <c r="P946" s="27"/>
      <c r="Q946" s="27"/>
      <c r="R946" s="27"/>
      <c r="S946" s="27"/>
      <c r="T946" s="28"/>
      <c r="U946" s="29"/>
      <c r="V946" s="32">
        <v>0.25</v>
      </c>
      <c r="W946" s="318">
        <v>0.25</v>
      </c>
      <c r="X946" s="319"/>
      <c r="Y946" s="160">
        <f t="shared" si="465"/>
        <v>0.5</v>
      </c>
      <c r="Z946" s="159">
        <f t="shared" si="480"/>
        <v>7.5</v>
      </c>
      <c r="AA946" s="327"/>
      <c r="AB946" s="400">
        <f t="shared" si="489"/>
        <v>-30</v>
      </c>
      <c r="AC946" s="371"/>
      <c r="AD946" s="226" t="str">
        <f t="shared" si="466"/>
        <v/>
      </c>
      <c r="AE946" s="368">
        <f t="shared" si="481"/>
        <v>-22.5</v>
      </c>
      <c r="AF946" s="339"/>
      <c r="AG946" s="338"/>
      <c r="AH946" s="336"/>
      <c r="AI946" s="161">
        <f t="shared" si="482"/>
        <v>0</v>
      </c>
      <c r="AJ946" s="162">
        <f t="shared" si="467"/>
        <v>7.5</v>
      </c>
      <c r="AK946" s="163">
        <f t="shared" si="483"/>
        <v>7.5</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f t="shared" si="468"/>
        <v>20</v>
      </c>
      <c r="AX946" s="165" t="str">
        <f t="shared" si="469"/>
        <v/>
      </c>
      <c r="AY946" s="193">
        <f t="shared" si="470"/>
        <v>20</v>
      </c>
      <c r="AZ946" s="183" t="str">
        <f t="shared" si="471"/>
        <v/>
      </c>
      <c r="BA946" s="173">
        <f t="shared" si="472"/>
        <v>0.25</v>
      </c>
      <c r="BB946" s="174" t="str">
        <f t="shared" si="473"/>
        <v/>
      </c>
      <c r="BC946" s="186">
        <f t="shared" si="496"/>
        <v>0.25</v>
      </c>
      <c r="BD946" s="174" t="str">
        <f t="shared" si="474"/>
        <v/>
      </c>
      <c r="BE946" s="201">
        <f t="shared" si="475"/>
        <v>0.25</v>
      </c>
      <c r="BF946" s="174" t="str">
        <f t="shared" si="476"/>
        <v/>
      </c>
      <c r="BG946" s="186">
        <f t="shared" si="477"/>
        <v>0.25</v>
      </c>
      <c r="BH946" s="175" t="str">
        <f t="shared" si="478"/>
        <v/>
      </c>
      <c r="BI946" s="632"/>
    </row>
    <row r="947" spans="1:61" ht="56.25" x14ac:dyDescent="0.3">
      <c r="A947" s="221"/>
      <c r="B947" s="222"/>
      <c r="C947" s="213">
        <v>936</v>
      </c>
      <c r="D947" s="655" t="s">
        <v>3896</v>
      </c>
      <c r="E947" s="18" t="s">
        <v>3508</v>
      </c>
      <c r="F947" s="17"/>
      <c r="G947" s="134">
        <v>44322</v>
      </c>
      <c r="H947" s="135">
        <v>44349</v>
      </c>
      <c r="I947" s="141"/>
      <c r="J947" s="25"/>
      <c r="K947" s="145"/>
      <c r="L947" s="28"/>
      <c r="M947" s="395">
        <v>44349</v>
      </c>
      <c r="N947" s="158">
        <f t="shared" si="479"/>
        <v>20</v>
      </c>
      <c r="O947" s="27" t="s">
        <v>0</v>
      </c>
      <c r="P947" s="27"/>
      <c r="Q947" s="27"/>
      <c r="R947" s="27"/>
      <c r="S947" s="27"/>
      <c r="T947" s="28"/>
      <c r="U947" s="29"/>
      <c r="V947" s="32">
        <v>0.25</v>
      </c>
      <c r="W947" s="318">
        <v>0.25</v>
      </c>
      <c r="X947" s="319"/>
      <c r="Y947" s="160">
        <f t="shared" si="465"/>
        <v>0.5</v>
      </c>
      <c r="Z947" s="159">
        <f t="shared" si="480"/>
        <v>7.5</v>
      </c>
      <c r="AA947" s="327"/>
      <c r="AB947" s="400">
        <f t="shared" si="489"/>
        <v>-30</v>
      </c>
      <c r="AC947" s="371"/>
      <c r="AD947" s="226" t="str">
        <f t="shared" si="466"/>
        <v/>
      </c>
      <c r="AE947" s="368">
        <f t="shared" si="481"/>
        <v>-22.5</v>
      </c>
      <c r="AF947" s="339"/>
      <c r="AG947" s="338"/>
      <c r="AH947" s="336"/>
      <c r="AI947" s="161">
        <f t="shared" si="482"/>
        <v>0</v>
      </c>
      <c r="AJ947" s="162">
        <f t="shared" si="467"/>
        <v>7.5</v>
      </c>
      <c r="AK947" s="163">
        <f t="shared" si="483"/>
        <v>7.5</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f t="shared" si="468"/>
        <v>20</v>
      </c>
      <c r="AX947" s="165" t="str">
        <f t="shared" si="469"/>
        <v/>
      </c>
      <c r="AY947" s="193">
        <f t="shared" si="470"/>
        <v>20</v>
      </c>
      <c r="AZ947" s="183" t="str">
        <f t="shared" si="471"/>
        <v/>
      </c>
      <c r="BA947" s="173">
        <f t="shared" si="472"/>
        <v>0.25</v>
      </c>
      <c r="BB947" s="174" t="str">
        <f t="shared" si="473"/>
        <v/>
      </c>
      <c r="BC947" s="186">
        <f t="shared" si="496"/>
        <v>0.25</v>
      </c>
      <c r="BD947" s="174" t="str">
        <f t="shared" si="474"/>
        <v/>
      </c>
      <c r="BE947" s="201">
        <f t="shared" si="475"/>
        <v>0.25</v>
      </c>
      <c r="BF947" s="174" t="str">
        <f t="shared" si="476"/>
        <v/>
      </c>
      <c r="BG947" s="186">
        <f t="shared" si="477"/>
        <v>0.25</v>
      </c>
      <c r="BH947" s="175" t="str">
        <f t="shared" si="478"/>
        <v/>
      </c>
      <c r="BI947" s="632"/>
    </row>
    <row r="948" spans="1:61" ht="56.25" x14ac:dyDescent="0.3">
      <c r="A948" s="221"/>
      <c r="B948" s="222"/>
      <c r="C948" s="214">
        <v>937</v>
      </c>
      <c r="D948" s="640" t="s">
        <v>3897</v>
      </c>
      <c r="E948" s="16" t="s">
        <v>3508</v>
      </c>
      <c r="F948" s="17"/>
      <c r="G948" s="134">
        <v>44323</v>
      </c>
      <c r="H948" s="137">
        <v>44349</v>
      </c>
      <c r="I948" s="143"/>
      <c r="J948" s="80"/>
      <c r="K948" s="147"/>
      <c r="L948" s="30"/>
      <c r="M948" s="395">
        <v>44349</v>
      </c>
      <c r="N948" s="158">
        <f t="shared" si="479"/>
        <v>19</v>
      </c>
      <c r="O948" s="27"/>
      <c r="P948" s="27"/>
      <c r="Q948" s="27"/>
      <c r="R948" s="27" t="s">
        <v>0</v>
      </c>
      <c r="S948" s="27"/>
      <c r="T948" s="28"/>
      <c r="U948" s="29"/>
      <c r="V948" s="32">
        <v>0.25</v>
      </c>
      <c r="W948" s="318"/>
      <c r="X948" s="319"/>
      <c r="Y948" s="160">
        <f t="shared" si="465"/>
        <v>0.25</v>
      </c>
      <c r="Z948" s="159">
        <f t="shared" si="480"/>
        <v>2.5</v>
      </c>
      <c r="AA948" s="327"/>
      <c r="AB948" s="400">
        <f t="shared" si="489"/>
        <v>-30</v>
      </c>
      <c r="AC948" s="371"/>
      <c r="AD948" s="226" t="str">
        <f t="shared" si="466"/>
        <v/>
      </c>
      <c r="AE948" s="368">
        <f t="shared" si="481"/>
        <v>-27.5</v>
      </c>
      <c r="AF948" s="339"/>
      <c r="AG948" s="338"/>
      <c r="AH948" s="336"/>
      <c r="AI948" s="161">
        <f t="shared" si="482"/>
        <v>0</v>
      </c>
      <c r="AJ948" s="162">
        <f t="shared" si="467"/>
        <v>2.5</v>
      </c>
      <c r="AK948" s="163">
        <f t="shared" si="483"/>
        <v>2.5</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f t="shared" si="468"/>
        <v>19</v>
      </c>
      <c r="AX948" s="165" t="str">
        <f t="shared" si="469"/>
        <v/>
      </c>
      <c r="AY948" s="193">
        <f t="shared" si="470"/>
        <v>19</v>
      </c>
      <c r="AZ948" s="183" t="str">
        <f t="shared" si="471"/>
        <v/>
      </c>
      <c r="BA948" s="173">
        <f t="shared" si="472"/>
        <v>0.25</v>
      </c>
      <c r="BB948" s="174" t="str">
        <f t="shared" si="473"/>
        <v/>
      </c>
      <c r="BC948" s="186">
        <f t="shared" si="496"/>
        <v>0.25</v>
      </c>
      <c r="BD948" s="174" t="str">
        <f t="shared" si="474"/>
        <v/>
      </c>
      <c r="BE948" s="201" t="str">
        <f t="shared" si="475"/>
        <v/>
      </c>
      <c r="BF948" s="174" t="str">
        <f t="shared" si="476"/>
        <v/>
      </c>
      <c r="BG948" s="186" t="str">
        <f t="shared" si="477"/>
        <v/>
      </c>
      <c r="BH948" s="175" t="str">
        <f t="shared" si="478"/>
        <v/>
      </c>
      <c r="BI948" s="632"/>
    </row>
    <row r="949" spans="1:61" ht="56.25" x14ac:dyDescent="0.3">
      <c r="A949" s="221"/>
      <c r="B949" s="222"/>
      <c r="C949" s="214">
        <v>938</v>
      </c>
      <c r="D949" s="643" t="s">
        <v>3897</v>
      </c>
      <c r="E949" s="16" t="s">
        <v>3505</v>
      </c>
      <c r="F949" s="17"/>
      <c r="G949" s="134">
        <v>44323</v>
      </c>
      <c r="H949" s="135">
        <v>44337</v>
      </c>
      <c r="I949" s="141" t="s">
        <v>0</v>
      </c>
      <c r="J949" s="25"/>
      <c r="K949" s="145"/>
      <c r="L949" s="28"/>
      <c r="M949" s="395">
        <v>44337</v>
      </c>
      <c r="N949" s="158">
        <f t="shared" si="479"/>
        <v>11</v>
      </c>
      <c r="O949" s="27"/>
      <c r="P949" s="27"/>
      <c r="Q949" s="27"/>
      <c r="R949" s="27" t="s">
        <v>0</v>
      </c>
      <c r="S949" s="27"/>
      <c r="T949" s="28"/>
      <c r="U949" s="29"/>
      <c r="V949" s="32">
        <v>0.25</v>
      </c>
      <c r="W949" s="318"/>
      <c r="X949" s="319"/>
      <c r="Y949" s="160">
        <f t="shared" si="465"/>
        <v>0.25</v>
      </c>
      <c r="Z949" s="159">
        <f t="shared" si="480"/>
        <v>2.5</v>
      </c>
      <c r="AA949" s="327"/>
      <c r="AB949" s="400">
        <f t="shared" si="489"/>
        <v>-30</v>
      </c>
      <c r="AC949" s="371"/>
      <c r="AD949" s="226" t="str">
        <f t="shared" si="466"/>
        <v/>
      </c>
      <c r="AE949" s="368">
        <f t="shared" si="481"/>
        <v>-27.5</v>
      </c>
      <c r="AF949" s="339"/>
      <c r="AG949" s="338"/>
      <c r="AH949" s="336"/>
      <c r="AI949" s="161">
        <f t="shared" si="482"/>
        <v>0</v>
      </c>
      <c r="AJ949" s="162">
        <f t="shared" si="467"/>
        <v>2.5</v>
      </c>
      <c r="AK949" s="163">
        <f t="shared" si="483"/>
        <v>2.5</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f t="shared" si="468"/>
        <v>11</v>
      </c>
      <c r="AX949" s="165" t="str">
        <f t="shared" si="469"/>
        <v/>
      </c>
      <c r="AY949" s="193">
        <f t="shared" si="470"/>
        <v>11</v>
      </c>
      <c r="AZ949" s="183" t="str">
        <f t="shared" si="471"/>
        <v/>
      </c>
      <c r="BA949" s="173">
        <f t="shared" si="472"/>
        <v>0.25</v>
      </c>
      <c r="BB949" s="174" t="str">
        <f t="shared" si="473"/>
        <v/>
      </c>
      <c r="BC949" s="186">
        <f t="shared" si="496"/>
        <v>0.25</v>
      </c>
      <c r="BD949" s="174" t="str">
        <f t="shared" si="474"/>
        <v/>
      </c>
      <c r="BE949" s="201" t="str">
        <f t="shared" si="475"/>
        <v/>
      </c>
      <c r="BF949" s="174" t="str">
        <f t="shared" si="476"/>
        <v/>
      </c>
      <c r="BG949" s="186" t="str">
        <f t="shared" si="477"/>
        <v/>
      </c>
      <c r="BH949" s="175" t="str">
        <f t="shared" si="478"/>
        <v/>
      </c>
      <c r="BI949" s="632"/>
    </row>
    <row r="950" spans="1:61" ht="56.25" x14ac:dyDescent="0.3">
      <c r="A950" s="221"/>
      <c r="B950" s="222"/>
      <c r="C950" s="213">
        <v>939</v>
      </c>
      <c r="D950" s="647" t="s">
        <v>3897</v>
      </c>
      <c r="E950" s="16" t="s">
        <v>3541</v>
      </c>
      <c r="F950" s="17"/>
      <c r="G950" s="134">
        <v>44323</v>
      </c>
      <c r="H950" s="135">
        <v>44337</v>
      </c>
      <c r="I950" s="141" t="s">
        <v>0</v>
      </c>
      <c r="J950" s="25"/>
      <c r="K950" s="145"/>
      <c r="L950" s="28"/>
      <c r="M950" s="395">
        <v>44337</v>
      </c>
      <c r="N950" s="158">
        <f t="shared" si="479"/>
        <v>11</v>
      </c>
      <c r="O950" s="27"/>
      <c r="P950" s="27"/>
      <c r="Q950" s="27"/>
      <c r="R950" s="27" t="s">
        <v>0</v>
      </c>
      <c r="S950" s="27"/>
      <c r="T950" s="28"/>
      <c r="U950" s="29"/>
      <c r="V950" s="32">
        <v>0.25</v>
      </c>
      <c r="W950" s="318"/>
      <c r="X950" s="319"/>
      <c r="Y950" s="160">
        <f t="shared" si="465"/>
        <v>0.25</v>
      </c>
      <c r="Z950" s="159">
        <f t="shared" si="480"/>
        <v>2.5</v>
      </c>
      <c r="AA950" s="327"/>
      <c r="AB950" s="400">
        <f t="shared" si="489"/>
        <v>-30</v>
      </c>
      <c r="AC950" s="371"/>
      <c r="AD950" s="226" t="str">
        <f t="shared" si="466"/>
        <v/>
      </c>
      <c r="AE950" s="368">
        <f t="shared" si="481"/>
        <v>-27.5</v>
      </c>
      <c r="AF950" s="339"/>
      <c r="AG950" s="338"/>
      <c r="AH950" s="336"/>
      <c r="AI950" s="161">
        <f t="shared" si="482"/>
        <v>0</v>
      </c>
      <c r="AJ950" s="162">
        <f t="shared" si="467"/>
        <v>2.5</v>
      </c>
      <c r="AK950" s="163">
        <f t="shared" si="483"/>
        <v>2.5</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f t="shared" si="468"/>
        <v>11</v>
      </c>
      <c r="AX950" s="165" t="str">
        <f t="shared" si="469"/>
        <v/>
      </c>
      <c r="AY950" s="193">
        <f t="shared" si="470"/>
        <v>11</v>
      </c>
      <c r="AZ950" s="183" t="str">
        <f t="shared" si="471"/>
        <v/>
      </c>
      <c r="BA950" s="173">
        <f t="shared" si="472"/>
        <v>0.25</v>
      </c>
      <c r="BB950" s="174" t="str">
        <f t="shared" si="473"/>
        <v/>
      </c>
      <c r="BC950" s="186">
        <f t="shared" si="496"/>
        <v>0.25</v>
      </c>
      <c r="BD950" s="174" t="str">
        <f t="shared" si="474"/>
        <v/>
      </c>
      <c r="BE950" s="201" t="str">
        <f t="shared" si="475"/>
        <v/>
      </c>
      <c r="BF950" s="174" t="str">
        <f t="shared" si="476"/>
        <v/>
      </c>
      <c r="BG950" s="186" t="str">
        <f t="shared" si="477"/>
        <v/>
      </c>
      <c r="BH950" s="175" t="str">
        <f t="shared" si="478"/>
        <v/>
      </c>
      <c r="BI950" s="632"/>
    </row>
    <row r="951" spans="1:61" ht="37.5" x14ac:dyDescent="0.3">
      <c r="A951" s="221"/>
      <c r="B951" s="222"/>
      <c r="C951" s="214">
        <v>940</v>
      </c>
      <c r="D951" s="655" t="s">
        <v>3898</v>
      </c>
      <c r="E951" s="18" t="s">
        <v>3508</v>
      </c>
      <c r="F951" s="17"/>
      <c r="G951" s="134">
        <v>44323</v>
      </c>
      <c r="H951" s="135">
        <v>44349</v>
      </c>
      <c r="I951" s="141"/>
      <c r="J951" s="25"/>
      <c r="K951" s="145"/>
      <c r="L951" s="28"/>
      <c r="M951" s="395">
        <v>44349</v>
      </c>
      <c r="N951" s="158">
        <f t="shared" si="479"/>
        <v>19</v>
      </c>
      <c r="O951" s="27"/>
      <c r="P951" s="27"/>
      <c r="Q951" s="27"/>
      <c r="R951" s="27" t="s">
        <v>0</v>
      </c>
      <c r="S951" s="27"/>
      <c r="T951" s="28"/>
      <c r="U951" s="29"/>
      <c r="V951" s="32">
        <v>0.25</v>
      </c>
      <c r="W951" s="318"/>
      <c r="X951" s="319"/>
      <c r="Y951" s="160">
        <f t="shared" si="465"/>
        <v>0.25</v>
      </c>
      <c r="Z951" s="159">
        <f t="shared" si="480"/>
        <v>2.5</v>
      </c>
      <c r="AA951" s="327"/>
      <c r="AB951" s="400">
        <f t="shared" si="489"/>
        <v>-30</v>
      </c>
      <c r="AC951" s="371"/>
      <c r="AD951" s="226" t="str">
        <f t="shared" si="466"/>
        <v/>
      </c>
      <c r="AE951" s="368">
        <f t="shared" si="481"/>
        <v>-27.5</v>
      </c>
      <c r="AF951" s="339"/>
      <c r="AG951" s="338"/>
      <c r="AH951" s="336"/>
      <c r="AI951" s="161">
        <f t="shared" si="482"/>
        <v>0</v>
      </c>
      <c r="AJ951" s="162">
        <f t="shared" si="467"/>
        <v>2.5</v>
      </c>
      <c r="AK951" s="163">
        <f t="shared" si="483"/>
        <v>2.5</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f t="shared" si="468"/>
        <v>19</v>
      </c>
      <c r="AX951" s="165" t="str">
        <f t="shared" si="469"/>
        <v/>
      </c>
      <c r="AY951" s="193">
        <f t="shared" si="470"/>
        <v>19</v>
      </c>
      <c r="AZ951" s="183" t="str">
        <f t="shared" si="471"/>
        <v/>
      </c>
      <c r="BA951" s="173">
        <f t="shared" si="472"/>
        <v>0.25</v>
      </c>
      <c r="BB951" s="174" t="str">
        <f t="shared" si="473"/>
        <v/>
      </c>
      <c r="BC951" s="186">
        <f t="shared" si="496"/>
        <v>0.25</v>
      </c>
      <c r="BD951" s="174" t="str">
        <f t="shared" si="474"/>
        <v/>
      </c>
      <c r="BE951" s="201" t="str">
        <f t="shared" si="475"/>
        <v/>
      </c>
      <c r="BF951" s="174" t="str">
        <f t="shared" si="476"/>
        <v/>
      </c>
      <c r="BG951" s="186" t="str">
        <f t="shared" si="477"/>
        <v/>
      </c>
      <c r="BH951" s="175" t="str">
        <f t="shared" si="478"/>
        <v/>
      </c>
      <c r="BI951" s="632"/>
    </row>
    <row r="952" spans="1:61" ht="37.5" x14ac:dyDescent="0.3">
      <c r="A952" s="221"/>
      <c r="B952" s="222"/>
      <c r="C952" s="213">
        <v>941</v>
      </c>
      <c r="D952" s="660" t="s">
        <v>3898</v>
      </c>
      <c r="E952" s="16" t="s">
        <v>3505</v>
      </c>
      <c r="F952" s="17"/>
      <c r="G952" s="134">
        <v>44323</v>
      </c>
      <c r="H952" s="135">
        <v>44337</v>
      </c>
      <c r="I952" s="141" t="s">
        <v>0</v>
      </c>
      <c r="J952" s="25"/>
      <c r="K952" s="145"/>
      <c r="L952" s="28"/>
      <c r="M952" s="395">
        <v>44337</v>
      </c>
      <c r="N952" s="158">
        <f t="shared" si="479"/>
        <v>11</v>
      </c>
      <c r="O952" s="27"/>
      <c r="P952" s="27"/>
      <c r="Q952" s="27"/>
      <c r="R952" s="27" t="s">
        <v>0</v>
      </c>
      <c r="S952" s="27"/>
      <c r="T952" s="28"/>
      <c r="U952" s="29"/>
      <c r="V952" s="32">
        <v>0.25</v>
      </c>
      <c r="W952" s="318"/>
      <c r="X952" s="319"/>
      <c r="Y952" s="160">
        <f t="shared" si="465"/>
        <v>0.25</v>
      </c>
      <c r="Z952" s="159">
        <f t="shared" si="480"/>
        <v>2.5</v>
      </c>
      <c r="AA952" s="327"/>
      <c r="AB952" s="400">
        <f t="shared" si="489"/>
        <v>-30</v>
      </c>
      <c r="AC952" s="371"/>
      <c r="AD952" s="226" t="str">
        <f t="shared" si="466"/>
        <v/>
      </c>
      <c r="AE952" s="368">
        <f t="shared" si="481"/>
        <v>-27.5</v>
      </c>
      <c r="AF952" s="339"/>
      <c r="AG952" s="338"/>
      <c r="AH952" s="336"/>
      <c r="AI952" s="161">
        <f t="shared" si="482"/>
        <v>0</v>
      </c>
      <c r="AJ952" s="162">
        <f t="shared" si="467"/>
        <v>2.5</v>
      </c>
      <c r="AK952" s="163">
        <f t="shared" si="483"/>
        <v>2.5</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f t="shared" si="468"/>
        <v>11</v>
      </c>
      <c r="AX952" s="165" t="str">
        <f t="shared" si="469"/>
        <v/>
      </c>
      <c r="AY952" s="193">
        <f t="shared" si="470"/>
        <v>11</v>
      </c>
      <c r="AZ952" s="183" t="str">
        <f t="shared" si="471"/>
        <v/>
      </c>
      <c r="BA952" s="173">
        <f t="shared" si="472"/>
        <v>0.25</v>
      </c>
      <c r="BB952" s="174" t="str">
        <f t="shared" si="473"/>
        <v/>
      </c>
      <c r="BC952" s="186">
        <f t="shared" si="496"/>
        <v>0.25</v>
      </c>
      <c r="BD952" s="174" t="str">
        <f t="shared" si="474"/>
        <v/>
      </c>
      <c r="BE952" s="201" t="str">
        <f t="shared" si="475"/>
        <v/>
      </c>
      <c r="BF952" s="174" t="str">
        <f t="shared" si="476"/>
        <v/>
      </c>
      <c r="BG952" s="186" t="str">
        <f t="shared" si="477"/>
        <v/>
      </c>
      <c r="BH952" s="175" t="str">
        <f t="shared" si="478"/>
        <v/>
      </c>
      <c r="BI952" s="632"/>
    </row>
    <row r="953" spans="1:61" ht="37.5" x14ac:dyDescent="0.3">
      <c r="A953" s="221"/>
      <c r="B953" s="222"/>
      <c r="C953" s="214">
        <v>942</v>
      </c>
      <c r="D953" s="661" t="s">
        <v>3898</v>
      </c>
      <c r="E953" s="16" t="s">
        <v>3541</v>
      </c>
      <c r="F953" s="17"/>
      <c r="G953" s="134">
        <v>44323</v>
      </c>
      <c r="H953" s="135">
        <v>44337</v>
      </c>
      <c r="I953" s="141" t="s">
        <v>0</v>
      </c>
      <c r="J953" s="25"/>
      <c r="K953" s="145"/>
      <c r="L953" s="28"/>
      <c r="M953" s="395">
        <v>44337</v>
      </c>
      <c r="N953" s="158">
        <f t="shared" si="479"/>
        <v>11</v>
      </c>
      <c r="O953" s="27"/>
      <c r="P953" s="27"/>
      <c r="Q953" s="27"/>
      <c r="R953" s="27" t="s">
        <v>0</v>
      </c>
      <c r="S953" s="27"/>
      <c r="T953" s="28"/>
      <c r="U953" s="29"/>
      <c r="V953" s="32">
        <v>0.25</v>
      </c>
      <c r="W953" s="318"/>
      <c r="X953" s="319"/>
      <c r="Y953" s="160">
        <f t="shared" si="465"/>
        <v>0.25</v>
      </c>
      <c r="Z953" s="159">
        <f t="shared" si="480"/>
        <v>2.5</v>
      </c>
      <c r="AA953" s="327"/>
      <c r="AB953" s="400">
        <f t="shared" si="489"/>
        <v>-30</v>
      </c>
      <c r="AC953" s="371"/>
      <c r="AD953" s="226" t="str">
        <f t="shared" si="466"/>
        <v/>
      </c>
      <c r="AE953" s="368">
        <f t="shared" si="481"/>
        <v>-27.5</v>
      </c>
      <c r="AF953" s="339"/>
      <c r="AG953" s="338"/>
      <c r="AH953" s="336"/>
      <c r="AI953" s="161">
        <f t="shared" si="482"/>
        <v>0</v>
      </c>
      <c r="AJ953" s="162">
        <f t="shared" si="467"/>
        <v>2.5</v>
      </c>
      <c r="AK953" s="163">
        <f t="shared" si="483"/>
        <v>2.5</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f t="shared" si="468"/>
        <v>11</v>
      </c>
      <c r="AX953" s="165" t="str">
        <f t="shared" si="469"/>
        <v/>
      </c>
      <c r="AY953" s="193">
        <f t="shared" si="470"/>
        <v>11</v>
      </c>
      <c r="AZ953" s="183" t="str">
        <f t="shared" si="471"/>
        <v/>
      </c>
      <c r="BA953" s="173">
        <f t="shared" si="472"/>
        <v>0.25</v>
      </c>
      <c r="BB953" s="174" t="str">
        <f t="shared" si="473"/>
        <v/>
      </c>
      <c r="BC953" s="186">
        <f t="shared" si="496"/>
        <v>0.25</v>
      </c>
      <c r="BD953" s="174" t="str">
        <f t="shared" si="474"/>
        <v/>
      </c>
      <c r="BE953" s="201" t="str">
        <f t="shared" si="475"/>
        <v/>
      </c>
      <c r="BF953" s="174" t="str">
        <f t="shared" si="476"/>
        <v/>
      </c>
      <c r="BG953" s="186" t="str">
        <f t="shared" si="477"/>
        <v/>
      </c>
      <c r="BH953" s="175" t="str">
        <f t="shared" si="478"/>
        <v/>
      </c>
      <c r="BI953" s="632"/>
    </row>
    <row r="954" spans="1:61" ht="41.25" customHeight="1" x14ac:dyDescent="0.3">
      <c r="A954" s="221"/>
      <c r="B954" s="222"/>
      <c r="C954" s="214">
        <v>943</v>
      </c>
      <c r="D954" s="640" t="s">
        <v>3915</v>
      </c>
      <c r="E954" s="16" t="s">
        <v>3508</v>
      </c>
      <c r="F954" s="17"/>
      <c r="G954" s="134">
        <v>44323</v>
      </c>
      <c r="H954" s="135">
        <v>44349</v>
      </c>
      <c r="I954" s="141"/>
      <c r="J954" s="25"/>
      <c r="K954" s="145"/>
      <c r="L954" s="28"/>
      <c r="M954" s="395">
        <v>44349</v>
      </c>
      <c r="N954" s="158">
        <f t="shared" si="479"/>
        <v>19</v>
      </c>
      <c r="O954" s="27" t="s">
        <v>0</v>
      </c>
      <c r="P954" s="27"/>
      <c r="Q954" s="27"/>
      <c r="R954" s="27"/>
      <c r="S954" s="27"/>
      <c r="T954" s="28"/>
      <c r="U954" s="29"/>
      <c r="V954" s="32">
        <v>0.25</v>
      </c>
      <c r="W954" s="318">
        <v>0.25</v>
      </c>
      <c r="X954" s="319"/>
      <c r="Y954" s="160">
        <f t="shared" si="465"/>
        <v>0.5</v>
      </c>
      <c r="Z954" s="159">
        <f t="shared" si="480"/>
        <v>7.5</v>
      </c>
      <c r="AA954" s="327"/>
      <c r="AB954" s="400">
        <f t="shared" si="489"/>
        <v>-30</v>
      </c>
      <c r="AC954" s="371"/>
      <c r="AD954" s="226" t="str">
        <f t="shared" si="466"/>
        <v/>
      </c>
      <c r="AE954" s="368">
        <f t="shared" si="481"/>
        <v>-22.5</v>
      </c>
      <c r="AF954" s="339"/>
      <c r="AG954" s="338"/>
      <c r="AH954" s="336"/>
      <c r="AI954" s="161">
        <f t="shared" si="482"/>
        <v>0</v>
      </c>
      <c r="AJ954" s="162">
        <f t="shared" si="467"/>
        <v>7.5</v>
      </c>
      <c r="AK954" s="163">
        <f t="shared" si="483"/>
        <v>7.5</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f t="shared" si="468"/>
        <v>19</v>
      </c>
      <c r="AX954" s="165" t="str">
        <f t="shared" si="469"/>
        <v/>
      </c>
      <c r="AY954" s="193">
        <f t="shared" si="470"/>
        <v>19</v>
      </c>
      <c r="AZ954" s="183" t="str">
        <f t="shared" si="471"/>
        <v/>
      </c>
      <c r="BA954" s="173">
        <f t="shared" si="472"/>
        <v>0.25</v>
      </c>
      <c r="BB954" s="174" t="str">
        <f t="shared" si="473"/>
        <v/>
      </c>
      <c r="BC954" s="186">
        <f t="shared" si="496"/>
        <v>0.25</v>
      </c>
      <c r="BD954" s="174" t="str">
        <f t="shared" si="474"/>
        <v/>
      </c>
      <c r="BE954" s="201">
        <f t="shared" si="475"/>
        <v>0.25</v>
      </c>
      <c r="BF954" s="174" t="str">
        <f t="shared" si="476"/>
        <v/>
      </c>
      <c r="BG954" s="186">
        <f t="shared" si="477"/>
        <v>0.25</v>
      </c>
      <c r="BH954" s="175" t="str">
        <f t="shared" si="478"/>
        <v/>
      </c>
      <c r="BI954" s="632"/>
    </row>
    <row r="955" spans="1:61" ht="37.5" x14ac:dyDescent="0.3">
      <c r="A955" s="221"/>
      <c r="B955" s="222"/>
      <c r="C955" s="213">
        <v>944</v>
      </c>
      <c r="D955" s="643" t="s">
        <v>3899</v>
      </c>
      <c r="E955" s="18"/>
      <c r="F955" s="17"/>
      <c r="G955" s="134">
        <v>44323</v>
      </c>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37.5" x14ac:dyDescent="0.3">
      <c r="A956" s="221"/>
      <c r="B956" s="222"/>
      <c r="C956" s="214">
        <v>945</v>
      </c>
      <c r="D956" s="647" t="s">
        <v>3899</v>
      </c>
      <c r="E956" s="16" t="s">
        <v>3541</v>
      </c>
      <c r="F956" s="17"/>
      <c r="G956" s="134">
        <v>44323</v>
      </c>
      <c r="H956" s="135">
        <v>44337</v>
      </c>
      <c r="I956" s="141" t="s">
        <v>0</v>
      </c>
      <c r="J956" s="25"/>
      <c r="K956" s="145"/>
      <c r="L956" s="28"/>
      <c r="M956" s="395">
        <v>44337</v>
      </c>
      <c r="N956" s="158">
        <f t="shared" si="479"/>
        <v>11</v>
      </c>
      <c r="O956" s="27"/>
      <c r="P956" s="27"/>
      <c r="Q956" s="27"/>
      <c r="R956" s="27" t="s">
        <v>0</v>
      </c>
      <c r="S956" s="27"/>
      <c r="T956" s="28"/>
      <c r="U956" s="29"/>
      <c r="V956" s="32">
        <v>0.25</v>
      </c>
      <c r="W956" s="318"/>
      <c r="X956" s="319"/>
      <c r="Y956" s="160">
        <f t="shared" si="465"/>
        <v>0.25</v>
      </c>
      <c r="Z956" s="159">
        <f t="shared" si="480"/>
        <v>2.5</v>
      </c>
      <c r="AA956" s="327"/>
      <c r="AB956" s="400">
        <f t="shared" si="489"/>
        <v>-30</v>
      </c>
      <c r="AC956" s="371"/>
      <c r="AD956" s="226" t="str">
        <f t="shared" si="466"/>
        <v/>
      </c>
      <c r="AE956" s="368">
        <f t="shared" si="481"/>
        <v>-27.5</v>
      </c>
      <c r="AF956" s="339"/>
      <c r="AG956" s="338"/>
      <c r="AH956" s="336"/>
      <c r="AI956" s="161">
        <f t="shared" si="482"/>
        <v>0</v>
      </c>
      <c r="AJ956" s="162">
        <f t="shared" si="467"/>
        <v>2.5</v>
      </c>
      <c r="AK956" s="163">
        <f t="shared" si="483"/>
        <v>2.5</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f t="shared" si="468"/>
        <v>11</v>
      </c>
      <c r="AX956" s="165" t="str">
        <f t="shared" si="469"/>
        <v/>
      </c>
      <c r="AY956" s="193">
        <f t="shared" si="470"/>
        <v>11</v>
      </c>
      <c r="AZ956" s="183" t="str">
        <f t="shared" si="471"/>
        <v/>
      </c>
      <c r="BA956" s="173">
        <f t="shared" si="472"/>
        <v>0.25</v>
      </c>
      <c r="BB956" s="174" t="str">
        <f t="shared" si="473"/>
        <v/>
      </c>
      <c r="BC956" s="186">
        <f t="shared" si="496"/>
        <v>0.25</v>
      </c>
      <c r="BD956" s="174" t="str">
        <f t="shared" si="474"/>
        <v/>
      </c>
      <c r="BE956" s="201" t="str">
        <f t="shared" si="475"/>
        <v/>
      </c>
      <c r="BF956" s="174" t="str">
        <f t="shared" si="476"/>
        <v/>
      </c>
      <c r="BG956" s="186" t="str">
        <f t="shared" si="477"/>
        <v/>
      </c>
      <c r="BH956" s="175" t="str">
        <f t="shared" si="478"/>
        <v/>
      </c>
      <c r="BI956" s="632"/>
    </row>
    <row r="957" spans="1:61" ht="56.25" x14ac:dyDescent="0.3">
      <c r="A957" s="221"/>
      <c r="B957" s="222"/>
      <c r="C957" s="213">
        <v>946</v>
      </c>
      <c r="D957" s="640" t="s">
        <v>3900</v>
      </c>
      <c r="E957" s="22" t="s">
        <v>3508</v>
      </c>
      <c r="F957" s="17"/>
      <c r="G957" s="134">
        <v>44323</v>
      </c>
      <c r="H957" s="135">
        <v>44349</v>
      </c>
      <c r="I957" s="141"/>
      <c r="J957" s="25"/>
      <c r="K957" s="145"/>
      <c r="L957" s="28"/>
      <c r="M957" s="395">
        <v>44349</v>
      </c>
      <c r="N957" s="158">
        <f t="shared" si="479"/>
        <v>19</v>
      </c>
      <c r="O957" s="27" t="s">
        <v>0</v>
      </c>
      <c r="P957" s="27"/>
      <c r="Q957" s="27"/>
      <c r="R957" s="27"/>
      <c r="S957" s="27"/>
      <c r="T957" s="28"/>
      <c r="U957" s="29"/>
      <c r="V957" s="32">
        <v>0.25</v>
      </c>
      <c r="W957" s="318">
        <v>0.25</v>
      </c>
      <c r="X957" s="319"/>
      <c r="Y957" s="160">
        <f t="shared" si="465"/>
        <v>0.5</v>
      </c>
      <c r="Z957" s="159">
        <f t="shared" si="480"/>
        <v>7.5</v>
      </c>
      <c r="AA957" s="327"/>
      <c r="AB957" s="400">
        <f t="shared" si="489"/>
        <v>-30</v>
      </c>
      <c r="AC957" s="371"/>
      <c r="AD957" s="226" t="str">
        <f t="shared" si="466"/>
        <v/>
      </c>
      <c r="AE957" s="368">
        <f t="shared" si="481"/>
        <v>-22.5</v>
      </c>
      <c r="AF957" s="339"/>
      <c r="AG957" s="338"/>
      <c r="AH957" s="336"/>
      <c r="AI957" s="161">
        <f t="shared" si="482"/>
        <v>0</v>
      </c>
      <c r="AJ957" s="162">
        <f t="shared" si="467"/>
        <v>7.5</v>
      </c>
      <c r="AK957" s="163">
        <f t="shared" si="483"/>
        <v>7.5</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f t="shared" si="468"/>
        <v>19</v>
      </c>
      <c r="AX957" s="165" t="str">
        <f t="shared" si="469"/>
        <v/>
      </c>
      <c r="AY957" s="193">
        <f t="shared" si="470"/>
        <v>19</v>
      </c>
      <c r="AZ957" s="183" t="str">
        <f t="shared" si="471"/>
        <v/>
      </c>
      <c r="BA957" s="173">
        <f t="shared" si="472"/>
        <v>0.25</v>
      </c>
      <c r="BB957" s="174" t="str">
        <f t="shared" si="473"/>
        <v/>
      </c>
      <c r="BC957" s="186">
        <f t="shared" si="496"/>
        <v>0.25</v>
      </c>
      <c r="BD957" s="174" t="str">
        <f t="shared" si="474"/>
        <v/>
      </c>
      <c r="BE957" s="201">
        <f t="shared" si="475"/>
        <v>0.25</v>
      </c>
      <c r="BF957" s="174" t="str">
        <f t="shared" si="476"/>
        <v/>
      </c>
      <c r="BG957" s="186">
        <f t="shared" si="477"/>
        <v>0.25</v>
      </c>
      <c r="BH957" s="175" t="str">
        <f t="shared" si="478"/>
        <v/>
      </c>
      <c r="BI957" s="632"/>
    </row>
    <row r="958" spans="1:61" ht="56.25" x14ac:dyDescent="0.3">
      <c r="A958" s="221"/>
      <c r="B958" s="222"/>
      <c r="C958" s="214">
        <v>947</v>
      </c>
      <c r="D958" s="643" t="s">
        <v>3900</v>
      </c>
      <c r="E958" s="16" t="s">
        <v>3505</v>
      </c>
      <c r="F958" s="17"/>
      <c r="G958" s="134">
        <v>44323</v>
      </c>
      <c r="H958" s="135">
        <v>44337</v>
      </c>
      <c r="I958" s="141" t="s">
        <v>0</v>
      </c>
      <c r="J958" s="25"/>
      <c r="K958" s="145"/>
      <c r="L958" s="28"/>
      <c r="M958" s="395">
        <v>44337</v>
      </c>
      <c r="N958" s="158">
        <f t="shared" si="479"/>
        <v>11</v>
      </c>
      <c r="O958" s="27"/>
      <c r="P958" s="27"/>
      <c r="Q958" s="27"/>
      <c r="R958" s="27" t="s">
        <v>0</v>
      </c>
      <c r="S958" s="27"/>
      <c r="T958" s="28"/>
      <c r="U958" s="29"/>
      <c r="V958" s="32">
        <v>0.25</v>
      </c>
      <c r="W958" s="318"/>
      <c r="X958" s="319"/>
      <c r="Y958" s="160">
        <f t="shared" si="465"/>
        <v>0.25</v>
      </c>
      <c r="Z958" s="159">
        <f t="shared" si="480"/>
        <v>2.5</v>
      </c>
      <c r="AA958" s="327"/>
      <c r="AB958" s="400">
        <f t="shared" si="489"/>
        <v>-30</v>
      </c>
      <c r="AC958" s="371"/>
      <c r="AD958" s="226" t="str">
        <f t="shared" si="466"/>
        <v/>
      </c>
      <c r="AE958" s="368">
        <f t="shared" si="481"/>
        <v>-27.5</v>
      </c>
      <c r="AF958" s="339"/>
      <c r="AG958" s="338"/>
      <c r="AH958" s="336"/>
      <c r="AI958" s="161">
        <f t="shared" si="482"/>
        <v>0</v>
      </c>
      <c r="AJ958" s="162">
        <f t="shared" si="467"/>
        <v>2.5</v>
      </c>
      <c r="AK958" s="163">
        <f t="shared" si="483"/>
        <v>2.5</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f t="shared" si="468"/>
        <v>11</v>
      </c>
      <c r="AX958" s="165" t="str">
        <f t="shared" si="469"/>
        <v/>
      </c>
      <c r="AY958" s="193">
        <f t="shared" si="470"/>
        <v>11</v>
      </c>
      <c r="AZ958" s="183" t="str">
        <f t="shared" si="471"/>
        <v/>
      </c>
      <c r="BA958" s="173">
        <f t="shared" si="472"/>
        <v>0.25</v>
      </c>
      <c r="BB958" s="174" t="str">
        <f t="shared" si="473"/>
        <v/>
      </c>
      <c r="BC958" s="186">
        <f t="shared" si="496"/>
        <v>0.25</v>
      </c>
      <c r="BD958" s="174" t="str">
        <f t="shared" si="474"/>
        <v/>
      </c>
      <c r="BE958" s="201" t="str">
        <f t="shared" si="475"/>
        <v/>
      </c>
      <c r="BF958" s="174" t="str">
        <f t="shared" si="476"/>
        <v/>
      </c>
      <c r="BG958" s="186" t="str">
        <f t="shared" si="477"/>
        <v/>
      </c>
      <c r="BH958" s="175" t="str">
        <f t="shared" si="478"/>
        <v/>
      </c>
      <c r="BI958" s="632"/>
    </row>
    <row r="959" spans="1:61" ht="56.25" x14ac:dyDescent="0.3">
      <c r="A959" s="221"/>
      <c r="B959" s="222"/>
      <c r="C959" s="214">
        <v>948</v>
      </c>
      <c r="D959" s="647" t="s">
        <v>3900</v>
      </c>
      <c r="E959" s="16" t="s">
        <v>3541</v>
      </c>
      <c r="F959" s="17"/>
      <c r="G959" s="134">
        <v>44323</v>
      </c>
      <c r="H959" s="135">
        <v>44337</v>
      </c>
      <c r="I959" s="141" t="s">
        <v>0</v>
      </c>
      <c r="J959" s="25"/>
      <c r="K959" s="145"/>
      <c r="L959" s="28"/>
      <c r="M959" s="395">
        <v>44337</v>
      </c>
      <c r="N959" s="158">
        <f t="shared" si="479"/>
        <v>11</v>
      </c>
      <c r="O959" s="27"/>
      <c r="P959" s="27"/>
      <c r="Q959" s="27"/>
      <c r="R959" s="27" t="s">
        <v>0</v>
      </c>
      <c r="S959" s="27"/>
      <c r="T959" s="28"/>
      <c r="U959" s="29"/>
      <c r="V959" s="32">
        <v>0.25</v>
      </c>
      <c r="W959" s="318"/>
      <c r="X959" s="319"/>
      <c r="Y959" s="160">
        <f t="shared" si="465"/>
        <v>0.25</v>
      </c>
      <c r="Z959" s="159">
        <f t="shared" si="480"/>
        <v>2.5</v>
      </c>
      <c r="AA959" s="327"/>
      <c r="AB959" s="400">
        <f t="shared" si="489"/>
        <v>-30</v>
      </c>
      <c r="AC959" s="371"/>
      <c r="AD959" s="226" t="str">
        <f t="shared" si="466"/>
        <v/>
      </c>
      <c r="AE959" s="368">
        <f t="shared" si="481"/>
        <v>-27.5</v>
      </c>
      <c r="AF959" s="339"/>
      <c r="AG959" s="338"/>
      <c r="AH959" s="336"/>
      <c r="AI959" s="161">
        <f t="shared" si="482"/>
        <v>0</v>
      </c>
      <c r="AJ959" s="162">
        <f t="shared" si="467"/>
        <v>2.5</v>
      </c>
      <c r="AK959" s="163">
        <f t="shared" si="483"/>
        <v>2.5</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f t="shared" si="468"/>
        <v>11</v>
      </c>
      <c r="AX959" s="165" t="str">
        <f t="shared" si="469"/>
        <v/>
      </c>
      <c r="AY959" s="193">
        <f t="shared" si="470"/>
        <v>11</v>
      </c>
      <c r="AZ959" s="183" t="str">
        <f t="shared" si="471"/>
        <v/>
      </c>
      <c r="BA959" s="173">
        <f t="shared" si="472"/>
        <v>0.25</v>
      </c>
      <c r="BB959" s="174" t="str">
        <f t="shared" si="473"/>
        <v/>
      </c>
      <c r="BC959" s="186">
        <f t="shared" si="496"/>
        <v>0.25</v>
      </c>
      <c r="BD959" s="174" t="str">
        <f t="shared" si="474"/>
        <v/>
      </c>
      <c r="BE959" s="201" t="str">
        <f t="shared" si="475"/>
        <v/>
      </c>
      <c r="BF959" s="174" t="str">
        <f t="shared" si="476"/>
        <v/>
      </c>
      <c r="BG959" s="186" t="str">
        <f t="shared" si="477"/>
        <v/>
      </c>
      <c r="BH959" s="175" t="str">
        <f t="shared" si="478"/>
        <v/>
      </c>
      <c r="BI959" s="632"/>
    </row>
    <row r="960" spans="1:61" ht="56.25" x14ac:dyDescent="0.3">
      <c r="A960" s="221"/>
      <c r="B960" s="222"/>
      <c r="C960" s="213">
        <v>949</v>
      </c>
      <c r="D960" s="656" t="s">
        <v>3901</v>
      </c>
      <c r="E960" s="19" t="s">
        <v>3508</v>
      </c>
      <c r="F960" s="17"/>
      <c r="G960" s="138">
        <v>44326</v>
      </c>
      <c r="H960" s="137">
        <v>44349</v>
      </c>
      <c r="I960" s="143"/>
      <c r="J960" s="80"/>
      <c r="K960" s="147"/>
      <c r="L960" s="30"/>
      <c r="M960" s="396">
        <v>44349</v>
      </c>
      <c r="N960" s="158">
        <f t="shared" si="479"/>
        <v>18</v>
      </c>
      <c r="O960" s="27"/>
      <c r="P960" s="27"/>
      <c r="Q960" s="27"/>
      <c r="R960" s="27" t="s">
        <v>0</v>
      </c>
      <c r="S960" s="27"/>
      <c r="T960" s="30"/>
      <c r="U960" s="31"/>
      <c r="V960" s="32">
        <v>0.25</v>
      </c>
      <c r="W960" s="320"/>
      <c r="X960" s="318"/>
      <c r="Y960" s="160">
        <f t="shared" si="465"/>
        <v>0.25</v>
      </c>
      <c r="Z960" s="159">
        <f t="shared" si="480"/>
        <v>2.5</v>
      </c>
      <c r="AA960" s="328"/>
      <c r="AB960" s="400">
        <f t="shared" si="489"/>
        <v>-30</v>
      </c>
      <c r="AC960" s="371"/>
      <c r="AD960" s="226" t="str">
        <f t="shared" si="466"/>
        <v/>
      </c>
      <c r="AE960" s="368">
        <f t="shared" si="481"/>
        <v>-27.5</v>
      </c>
      <c r="AF960" s="340"/>
      <c r="AG960" s="341"/>
      <c r="AH960" s="339"/>
      <c r="AI960" s="161">
        <f t="shared" si="482"/>
        <v>0</v>
      </c>
      <c r="AJ960" s="162">
        <f t="shared" si="467"/>
        <v>2.5</v>
      </c>
      <c r="AK960" s="163">
        <f t="shared" si="483"/>
        <v>2.5</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f t="shared" si="468"/>
        <v>18</v>
      </c>
      <c r="AX960" s="165" t="str">
        <f t="shared" si="469"/>
        <v/>
      </c>
      <c r="AY960" s="193">
        <f t="shared" si="470"/>
        <v>18</v>
      </c>
      <c r="AZ960" s="183" t="str">
        <f t="shared" si="471"/>
        <v/>
      </c>
      <c r="BA960" s="173">
        <f t="shared" si="472"/>
        <v>0.25</v>
      </c>
      <c r="BB960" s="174" t="str">
        <f t="shared" si="473"/>
        <v/>
      </c>
      <c r="BC960" s="186">
        <f t="shared" si="496"/>
        <v>0.25</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640" t="s">
        <v>3902</v>
      </c>
      <c r="E961" s="24" t="s">
        <v>3508</v>
      </c>
      <c r="F961" s="17"/>
      <c r="G961" s="138">
        <v>44326</v>
      </c>
      <c r="H961" s="139">
        <v>44349</v>
      </c>
      <c r="I961" s="141"/>
      <c r="J961" s="25"/>
      <c r="K961" s="145"/>
      <c r="L961" s="28"/>
      <c r="M961" s="395">
        <v>44349</v>
      </c>
      <c r="N961" s="158">
        <f t="shared" si="479"/>
        <v>18</v>
      </c>
      <c r="O961" s="27"/>
      <c r="P961" s="27"/>
      <c r="Q961" s="27"/>
      <c r="R961" s="27" t="s">
        <v>0</v>
      </c>
      <c r="S961" s="27"/>
      <c r="T961" s="27"/>
      <c r="U961" s="28"/>
      <c r="V961" s="32">
        <v>0.25</v>
      </c>
      <c r="W961" s="318"/>
      <c r="X961" s="318"/>
      <c r="Y961" s="160">
        <f t="shared" si="465"/>
        <v>0.25</v>
      </c>
      <c r="Z961" s="159">
        <f t="shared" si="480"/>
        <v>2.5</v>
      </c>
      <c r="AA961" s="327"/>
      <c r="AB961" s="400">
        <f t="shared" si="489"/>
        <v>-30</v>
      </c>
      <c r="AC961" s="371"/>
      <c r="AD961" s="226" t="str">
        <f t="shared" si="466"/>
        <v/>
      </c>
      <c r="AE961" s="368">
        <f t="shared" si="481"/>
        <v>-27.5</v>
      </c>
      <c r="AF961" s="339"/>
      <c r="AG961" s="342"/>
      <c r="AH961" s="339"/>
      <c r="AI961" s="161">
        <f t="shared" si="482"/>
        <v>0</v>
      </c>
      <c r="AJ961" s="162">
        <f t="shared" si="467"/>
        <v>2.5</v>
      </c>
      <c r="AK961" s="163">
        <f t="shared" si="483"/>
        <v>2.5</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f t="shared" si="468"/>
        <v>18</v>
      </c>
      <c r="AX961" s="165" t="str">
        <f t="shared" si="469"/>
        <v/>
      </c>
      <c r="AY961" s="193">
        <f t="shared" si="470"/>
        <v>18</v>
      </c>
      <c r="AZ961" s="183" t="str">
        <f t="shared" si="471"/>
        <v/>
      </c>
      <c r="BA961" s="173">
        <f t="shared" si="472"/>
        <v>0.25</v>
      </c>
      <c r="BB961" s="174" t="str">
        <f t="shared" si="473"/>
        <v/>
      </c>
      <c r="BC961" s="186">
        <f t="shared" si="496"/>
        <v>0.25</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37.5" x14ac:dyDescent="0.3">
      <c r="A962" s="219"/>
      <c r="B962" s="220"/>
      <c r="C962" s="213">
        <v>951</v>
      </c>
      <c r="D962" s="639" t="s">
        <v>3903</v>
      </c>
      <c r="E962" s="35" t="s">
        <v>3508</v>
      </c>
      <c r="F962" s="34"/>
      <c r="G962" s="138">
        <v>44326</v>
      </c>
      <c r="H962" s="136">
        <v>44349</v>
      </c>
      <c r="I962" s="140"/>
      <c r="J962" s="78"/>
      <c r="K962" s="144"/>
      <c r="L962" s="119"/>
      <c r="M962" s="395">
        <v>44349</v>
      </c>
      <c r="N962" s="158">
        <f t="shared" si="479"/>
        <v>18</v>
      </c>
      <c r="O962" s="321"/>
      <c r="P962" s="315"/>
      <c r="Q962" s="315"/>
      <c r="R962" s="315" t="s">
        <v>0</v>
      </c>
      <c r="S962" s="315"/>
      <c r="T962" s="315"/>
      <c r="U962" s="316"/>
      <c r="V962" s="167">
        <v>0.25</v>
      </c>
      <c r="W962" s="313"/>
      <c r="X962" s="313"/>
      <c r="Y962" s="160">
        <f t="shared" si="465"/>
        <v>0.25</v>
      </c>
      <c r="Z962" s="159">
        <f t="shared" si="480"/>
        <v>2.5</v>
      </c>
      <c r="AA962" s="327"/>
      <c r="AB962" s="400">
        <f t="shared" si="489"/>
        <v>-30</v>
      </c>
      <c r="AC962" s="371"/>
      <c r="AD962" s="226" t="str">
        <f t="shared" si="466"/>
        <v/>
      </c>
      <c r="AE962" s="368">
        <f t="shared" si="481"/>
        <v>-27.5</v>
      </c>
      <c r="AF962" s="339"/>
      <c r="AG962" s="338"/>
      <c r="AH962" s="336"/>
      <c r="AI962" s="161">
        <f t="shared" si="482"/>
        <v>0</v>
      </c>
      <c r="AJ962" s="162">
        <f t="shared" si="467"/>
        <v>2.5</v>
      </c>
      <c r="AK962" s="163">
        <f t="shared" si="483"/>
        <v>2.5</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f t="shared" si="468"/>
        <v>18</v>
      </c>
      <c r="AX962" s="165" t="str">
        <f t="shared" si="469"/>
        <v/>
      </c>
      <c r="AY962" s="193">
        <f t="shared" si="470"/>
        <v>18</v>
      </c>
      <c r="AZ962" s="183" t="str">
        <f t="shared" si="471"/>
        <v/>
      </c>
      <c r="BA962" s="173">
        <f t="shared" si="472"/>
        <v>0.25</v>
      </c>
      <c r="BB962" s="174" t="str">
        <f t="shared" si="473"/>
        <v/>
      </c>
      <c r="BC962" s="186">
        <f t="shared" si="496"/>
        <v>0.25</v>
      </c>
      <c r="BD962" s="174" t="str">
        <f t="shared" si="474"/>
        <v/>
      </c>
      <c r="BE962" s="201" t="str">
        <f t="shared" si="475"/>
        <v/>
      </c>
      <c r="BF962" s="174" t="str">
        <f t="shared" si="476"/>
        <v/>
      </c>
      <c r="BG962" s="186" t="str">
        <f t="shared" si="477"/>
        <v/>
      </c>
      <c r="BH962" s="175" t="str">
        <f t="shared" si="478"/>
        <v/>
      </c>
      <c r="BI962" s="632"/>
    </row>
    <row r="963" spans="1:81" ht="75" x14ac:dyDescent="0.3">
      <c r="A963" s="219"/>
      <c r="B963" s="220"/>
      <c r="C963" s="213">
        <v>952</v>
      </c>
      <c r="D963" s="639" t="s">
        <v>3904</v>
      </c>
      <c r="E963" s="33" t="s">
        <v>3508</v>
      </c>
      <c r="F963" s="34"/>
      <c r="G963" s="138">
        <v>44326</v>
      </c>
      <c r="H963" s="133">
        <v>44349</v>
      </c>
      <c r="I963" s="140"/>
      <c r="J963" s="78"/>
      <c r="K963" s="144"/>
      <c r="L963" s="119"/>
      <c r="M963" s="394">
        <v>44349</v>
      </c>
      <c r="N963" s="158">
        <f t="shared" si="479"/>
        <v>18</v>
      </c>
      <c r="O963" s="315"/>
      <c r="P963" s="315"/>
      <c r="Q963" s="315"/>
      <c r="R963" s="315" t="s">
        <v>0</v>
      </c>
      <c r="S963" s="315"/>
      <c r="T963" s="316"/>
      <c r="U963" s="317"/>
      <c r="V963" s="167">
        <v>0.25</v>
      </c>
      <c r="W963" s="313"/>
      <c r="X963" s="313"/>
      <c r="Y963" s="160">
        <f t="shared" si="465"/>
        <v>0.25</v>
      </c>
      <c r="Z963" s="159">
        <f t="shared" si="480"/>
        <v>2.5</v>
      </c>
      <c r="AA963" s="326"/>
      <c r="AB963" s="400">
        <f t="shared" si="489"/>
        <v>-30</v>
      </c>
      <c r="AC963" s="370"/>
      <c r="AD963" s="226" t="str">
        <f t="shared" si="466"/>
        <v/>
      </c>
      <c r="AE963" s="368">
        <f t="shared" si="481"/>
        <v>-27.5</v>
      </c>
      <c r="AF963" s="331"/>
      <c r="AG963" s="333"/>
      <c r="AH963" s="334"/>
      <c r="AI963" s="161">
        <f t="shared" si="482"/>
        <v>0</v>
      </c>
      <c r="AJ963" s="162">
        <f t="shared" si="467"/>
        <v>2.5</v>
      </c>
      <c r="AK963" s="163">
        <f t="shared" si="483"/>
        <v>2.5</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f t="shared" si="468"/>
        <v>18</v>
      </c>
      <c r="AX963" s="165" t="str">
        <f t="shared" si="469"/>
        <v/>
      </c>
      <c r="AY963" s="193">
        <f t="shared" si="470"/>
        <v>18</v>
      </c>
      <c r="AZ963" s="183" t="str">
        <f t="shared" si="471"/>
        <v/>
      </c>
      <c r="BA963" s="173">
        <f t="shared" si="472"/>
        <v>0.25</v>
      </c>
      <c r="BB963" s="174" t="str">
        <f t="shared" si="473"/>
        <v/>
      </c>
      <c r="BC963" s="186">
        <f t="shared" si="496"/>
        <v>0.25</v>
      </c>
      <c r="BD963" s="174" t="str">
        <f t="shared" si="474"/>
        <v/>
      </c>
      <c r="BE963" s="201" t="str">
        <f t="shared" si="475"/>
        <v/>
      </c>
      <c r="BF963" s="174" t="str">
        <f t="shared" si="476"/>
        <v/>
      </c>
      <c r="BG963" s="186" t="str">
        <f t="shared" si="477"/>
        <v/>
      </c>
      <c r="BH963" s="175" t="str">
        <f t="shared" si="478"/>
        <v/>
      </c>
      <c r="BI963" s="632"/>
    </row>
    <row r="964" spans="1:81" ht="75" x14ac:dyDescent="0.3">
      <c r="A964" s="219"/>
      <c r="B964" s="220"/>
      <c r="C964" s="213">
        <v>953</v>
      </c>
      <c r="D964" s="639" t="s">
        <v>3905</v>
      </c>
      <c r="E964" s="33" t="s">
        <v>3508</v>
      </c>
      <c r="F964" s="34"/>
      <c r="G964" s="138">
        <v>44326</v>
      </c>
      <c r="H964" s="135">
        <v>44349</v>
      </c>
      <c r="I964" s="141"/>
      <c r="J964" s="25"/>
      <c r="K964" s="145"/>
      <c r="L964" s="28"/>
      <c r="M964" s="395">
        <v>44349</v>
      </c>
      <c r="N964" s="158">
        <f t="shared" si="479"/>
        <v>18</v>
      </c>
      <c r="O964" s="315"/>
      <c r="P964" s="315"/>
      <c r="Q964" s="315"/>
      <c r="R964" s="315" t="s">
        <v>0</v>
      </c>
      <c r="S964" s="315"/>
      <c r="T964" s="316"/>
      <c r="U964" s="317"/>
      <c r="V964" s="167">
        <v>0.25</v>
      </c>
      <c r="W964" s="313"/>
      <c r="X964" s="313"/>
      <c r="Y964" s="160">
        <f t="shared" si="465"/>
        <v>0.25</v>
      </c>
      <c r="Z964" s="159">
        <f t="shared" si="480"/>
        <v>2.5</v>
      </c>
      <c r="AA964" s="326"/>
      <c r="AB964" s="400">
        <f t="shared" si="489"/>
        <v>-30</v>
      </c>
      <c r="AC964" s="370"/>
      <c r="AD964" s="226" t="str">
        <f t="shared" si="466"/>
        <v/>
      </c>
      <c r="AE964" s="368">
        <f t="shared" si="481"/>
        <v>-27.5</v>
      </c>
      <c r="AF964" s="331"/>
      <c r="AG964" s="333"/>
      <c r="AH964" s="334"/>
      <c r="AI964" s="161">
        <f t="shared" si="482"/>
        <v>0</v>
      </c>
      <c r="AJ964" s="162">
        <f t="shared" si="467"/>
        <v>2.5</v>
      </c>
      <c r="AK964" s="163">
        <f t="shared" si="483"/>
        <v>2.5</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f t="shared" si="468"/>
        <v>18</v>
      </c>
      <c r="AX964" s="165" t="str">
        <f t="shared" si="469"/>
        <v/>
      </c>
      <c r="AY964" s="193">
        <f t="shared" si="470"/>
        <v>18</v>
      </c>
      <c r="AZ964" s="183" t="str">
        <f t="shared" si="471"/>
        <v/>
      </c>
      <c r="BA964" s="173">
        <f t="shared" si="472"/>
        <v>0.25</v>
      </c>
      <c r="BB964" s="174" t="str">
        <f t="shared" si="473"/>
        <v/>
      </c>
      <c r="BC964" s="186">
        <f t="shared" si="496"/>
        <v>0.25</v>
      </c>
      <c r="BD964" s="174" t="str">
        <f t="shared" si="474"/>
        <v/>
      </c>
      <c r="BE964" s="201" t="str">
        <f t="shared" si="475"/>
        <v/>
      </c>
      <c r="BF964" s="174" t="str">
        <f t="shared" si="476"/>
        <v/>
      </c>
      <c r="BG964" s="186" t="str">
        <f t="shared" si="477"/>
        <v/>
      </c>
      <c r="BH964" s="175" t="str">
        <f t="shared" si="478"/>
        <v/>
      </c>
      <c r="BI964" s="632"/>
    </row>
    <row r="965" spans="1:81" ht="56.25" x14ac:dyDescent="0.3">
      <c r="A965" s="219"/>
      <c r="B965" s="220"/>
      <c r="C965" s="213">
        <v>954</v>
      </c>
      <c r="D965" s="673" t="s">
        <v>3901</v>
      </c>
      <c r="E965" s="33" t="s">
        <v>3505</v>
      </c>
      <c r="F965" s="34"/>
      <c r="G965" s="138">
        <v>44326</v>
      </c>
      <c r="H965" s="135">
        <v>44337</v>
      </c>
      <c r="I965" s="141" t="s">
        <v>0</v>
      </c>
      <c r="J965" s="25"/>
      <c r="K965" s="145"/>
      <c r="L965" s="28"/>
      <c r="M965" s="395">
        <v>44337</v>
      </c>
      <c r="N965" s="158">
        <f t="shared" si="479"/>
        <v>10</v>
      </c>
      <c r="O965" s="315"/>
      <c r="P965" s="315"/>
      <c r="Q965" s="315"/>
      <c r="R965" s="315" t="s">
        <v>0</v>
      </c>
      <c r="S965" s="315"/>
      <c r="T965" s="316"/>
      <c r="U965" s="317"/>
      <c r="V965" s="167">
        <v>0.25</v>
      </c>
      <c r="W965" s="313"/>
      <c r="X965" s="313"/>
      <c r="Y965" s="160">
        <f t="shared" si="465"/>
        <v>0.25</v>
      </c>
      <c r="Z965" s="159">
        <f t="shared" si="480"/>
        <v>2.5</v>
      </c>
      <c r="AA965" s="326"/>
      <c r="AB965" s="400">
        <f t="shared" si="489"/>
        <v>-30</v>
      </c>
      <c r="AC965" s="370"/>
      <c r="AD965" s="226" t="str">
        <f t="shared" si="466"/>
        <v/>
      </c>
      <c r="AE965" s="368">
        <f t="shared" si="481"/>
        <v>-27.5</v>
      </c>
      <c r="AF965" s="331"/>
      <c r="AG965" s="333"/>
      <c r="AH965" s="334"/>
      <c r="AI965" s="161">
        <f t="shared" si="482"/>
        <v>0</v>
      </c>
      <c r="AJ965" s="162">
        <f t="shared" si="467"/>
        <v>2.5</v>
      </c>
      <c r="AK965" s="163">
        <f t="shared" si="483"/>
        <v>2.5</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f t="shared" si="468"/>
        <v>10</v>
      </c>
      <c r="AX965" s="165" t="str">
        <f t="shared" si="469"/>
        <v/>
      </c>
      <c r="AY965" s="193">
        <f t="shared" si="470"/>
        <v>10</v>
      </c>
      <c r="AZ965" s="183" t="str">
        <f t="shared" si="471"/>
        <v/>
      </c>
      <c r="BA965" s="173">
        <f t="shared" si="472"/>
        <v>0.25</v>
      </c>
      <c r="BB965" s="174" t="str">
        <f t="shared" si="473"/>
        <v/>
      </c>
      <c r="BC965" s="186">
        <f t="shared" si="496"/>
        <v>0.25</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643" t="s">
        <v>3902</v>
      </c>
      <c r="E966" s="16" t="s">
        <v>3505</v>
      </c>
      <c r="F966" s="17"/>
      <c r="G966" s="138">
        <v>44326</v>
      </c>
      <c r="H966" s="135">
        <v>44337</v>
      </c>
      <c r="I966" s="141" t="s">
        <v>0</v>
      </c>
      <c r="J966" s="25"/>
      <c r="K966" s="145"/>
      <c r="L966" s="28"/>
      <c r="M966" s="395">
        <v>44337</v>
      </c>
      <c r="N966" s="158">
        <f t="shared" si="479"/>
        <v>10</v>
      </c>
      <c r="O966" s="27"/>
      <c r="P966" s="27"/>
      <c r="Q966" s="27"/>
      <c r="R966" s="27" t="s">
        <v>0</v>
      </c>
      <c r="S966" s="27"/>
      <c r="T966" s="28"/>
      <c r="U966" s="29"/>
      <c r="V966" s="167">
        <v>0.25</v>
      </c>
      <c r="W966" s="313"/>
      <c r="X966" s="313"/>
      <c r="Y966" s="160">
        <f t="shared" si="465"/>
        <v>0.25</v>
      </c>
      <c r="Z966" s="159">
        <f t="shared" si="480"/>
        <v>2.5</v>
      </c>
      <c r="AA966" s="327"/>
      <c r="AB966" s="400">
        <f t="shared" si="489"/>
        <v>-30</v>
      </c>
      <c r="AC966" s="371"/>
      <c r="AD966" s="226" t="str">
        <f t="shared" si="466"/>
        <v/>
      </c>
      <c r="AE966" s="368">
        <f t="shared" si="481"/>
        <v>-27.5</v>
      </c>
      <c r="AF966" s="339"/>
      <c r="AG966" s="338"/>
      <c r="AH966" s="336"/>
      <c r="AI966" s="161">
        <f t="shared" si="482"/>
        <v>0</v>
      </c>
      <c r="AJ966" s="162">
        <f t="shared" si="467"/>
        <v>2.5</v>
      </c>
      <c r="AK966" s="163">
        <f t="shared" si="483"/>
        <v>2.5</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f t="shared" si="468"/>
        <v>10</v>
      </c>
      <c r="AX966" s="165" t="str">
        <f t="shared" si="469"/>
        <v/>
      </c>
      <c r="AY966" s="193">
        <f t="shared" si="470"/>
        <v>10</v>
      </c>
      <c r="AZ966" s="183" t="str">
        <f t="shared" si="471"/>
        <v/>
      </c>
      <c r="BA966" s="173">
        <f t="shared" si="472"/>
        <v>0.25</v>
      </c>
      <c r="BB966" s="174" t="str">
        <f t="shared" si="473"/>
        <v/>
      </c>
      <c r="BC966" s="186">
        <f t="shared" si="496"/>
        <v>0.25</v>
      </c>
      <c r="BD966" s="174" t="str">
        <f t="shared" si="474"/>
        <v/>
      </c>
      <c r="BE966" s="201" t="str">
        <f t="shared" si="475"/>
        <v/>
      </c>
      <c r="BF966" s="174" t="str">
        <f t="shared" si="476"/>
        <v/>
      </c>
      <c r="BG966" s="186" t="str">
        <f t="shared" si="477"/>
        <v/>
      </c>
      <c r="BH966" s="175" t="str">
        <f t="shared" si="478"/>
        <v/>
      </c>
      <c r="BI966" s="632"/>
    </row>
    <row r="967" spans="1:81" ht="37.5" x14ac:dyDescent="0.3">
      <c r="A967" s="221"/>
      <c r="B967" s="222"/>
      <c r="C967" s="213">
        <v>956</v>
      </c>
      <c r="D967" s="642" t="s">
        <v>3903</v>
      </c>
      <c r="E967" s="16" t="s">
        <v>3505</v>
      </c>
      <c r="F967" s="17"/>
      <c r="G967" s="138">
        <v>44326</v>
      </c>
      <c r="H967" s="135">
        <v>44337</v>
      </c>
      <c r="I967" s="141" t="s">
        <v>0</v>
      </c>
      <c r="J967" s="25"/>
      <c r="K967" s="145"/>
      <c r="L967" s="28"/>
      <c r="M967" s="395">
        <v>44337</v>
      </c>
      <c r="N967" s="158">
        <f t="shared" si="479"/>
        <v>10</v>
      </c>
      <c r="O967" s="27"/>
      <c r="P967" s="27"/>
      <c r="Q967" s="27"/>
      <c r="R967" s="27" t="s">
        <v>0</v>
      </c>
      <c r="S967" s="27"/>
      <c r="T967" s="28"/>
      <c r="U967" s="29"/>
      <c r="V967" s="32">
        <v>0.25</v>
      </c>
      <c r="W967" s="318"/>
      <c r="X967" s="319"/>
      <c r="Y967" s="160">
        <f t="shared" si="465"/>
        <v>0.25</v>
      </c>
      <c r="Z967" s="159">
        <f t="shared" si="480"/>
        <v>2.5</v>
      </c>
      <c r="AA967" s="327"/>
      <c r="AB967" s="400">
        <f t="shared" si="489"/>
        <v>-30</v>
      </c>
      <c r="AC967" s="371"/>
      <c r="AD967" s="226" t="str">
        <f t="shared" si="466"/>
        <v/>
      </c>
      <c r="AE967" s="368">
        <f t="shared" si="481"/>
        <v>-27.5</v>
      </c>
      <c r="AF967" s="339"/>
      <c r="AG967" s="338"/>
      <c r="AH967" s="336"/>
      <c r="AI967" s="161">
        <f t="shared" si="482"/>
        <v>0</v>
      </c>
      <c r="AJ967" s="162">
        <f t="shared" si="467"/>
        <v>2.5</v>
      </c>
      <c r="AK967" s="163">
        <f t="shared" si="483"/>
        <v>2.5</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f t="shared" si="468"/>
        <v>10</v>
      </c>
      <c r="AX967" s="165" t="str">
        <f t="shared" si="469"/>
        <v/>
      </c>
      <c r="AY967" s="193">
        <f t="shared" si="470"/>
        <v>10</v>
      </c>
      <c r="AZ967" s="183" t="str">
        <f t="shared" si="471"/>
        <v/>
      </c>
      <c r="BA967" s="173">
        <f t="shared" si="472"/>
        <v>0.25</v>
      </c>
      <c r="BB967" s="174" t="str">
        <f t="shared" si="473"/>
        <v/>
      </c>
      <c r="BC967" s="186">
        <f t="shared" si="496"/>
        <v>0.25</v>
      </c>
      <c r="BD967" s="174" t="str">
        <f t="shared" si="474"/>
        <v/>
      </c>
      <c r="BE967" s="201" t="str">
        <f t="shared" si="475"/>
        <v/>
      </c>
      <c r="BF967" s="174" t="str">
        <f t="shared" si="476"/>
        <v/>
      </c>
      <c r="BG967" s="186" t="str">
        <f t="shared" si="477"/>
        <v/>
      </c>
      <c r="BH967" s="175" t="str">
        <f t="shared" si="478"/>
        <v/>
      </c>
      <c r="BI967" s="632"/>
    </row>
    <row r="968" spans="1:81" ht="75" x14ac:dyDescent="0.3">
      <c r="A968" s="221"/>
      <c r="B968" s="222"/>
      <c r="C968" s="214">
        <v>957</v>
      </c>
      <c r="D968" s="642" t="s">
        <v>3904</v>
      </c>
      <c r="E968" s="16" t="s">
        <v>3505</v>
      </c>
      <c r="F968" s="17"/>
      <c r="G968" s="138">
        <v>44326</v>
      </c>
      <c r="H968" s="135">
        <v>44337</v>
      </c>
      <c r="I968" s="141" t="s">
        <v>0</v>
      </c>
      <c r="J968" s="25"/>
      <c r="K968" s="145"/>
      <c r="L968" s="28"/>
      <c r="M968" s="395">
        <v>44337</v>
      </c>
      <c r="N968" s="158">
        <f t="shared" si="479"/>
        <v>10</v>
      </c>
      <c r="O968" s="27"/>
      <c r="P968" s="27"/>
      <c r="Q968" s="27"/>
      <c r="R968" s="27" t="s">
        <v>0</v>
      </c>
      <c r="S968" s="27"/>
      <c r="T968" s="28"/>
      <c r="U968" s="29"/>
      <c r="V968" s="32">
        <v>0.25</v>
      </c>
      <c r="W968" s="318"/>
      <c r="X968" s="319"/>
      <c r="Y968" s="160">
        <f t="shared" si="465"/>
        <v>0.25</v>
      </c>
      <c r="Z968" s="159">
        <f t="shared" si="480"/>
        <v>2.5</v>
      </c>
      <c r="AA968" s="327"/>
      <c r="AB968" s="400">
        <f t="shared" si="489"/>
        <v>-30</v>
      </c>
      <c r="AC968" s="371"/>
      <c r="AD968" s="226" t="str">
        <f t="shared" si="466"/>
        <v/>
      </c>
      <c r="AE968" s="368">
        <f t="shared" si="481"/>
        <v>-27.5</v>
      </c>
      <c r="AF968" s="339"/>
      <c r="AG968" s="338"/>
      <c r="AH968" s="336"/>
      <c r="AI968" s="161">
        <f t="shared" si="482"/>
        <v>0</v>
      </c>
      <c r="AJ968" s="162">
        <f t="shared" si="467"/>
        <v>2.5</v>
      </c>
      <c r="AK968" s="163">
        <f t="shared" si="483"/>
        <v>2.5</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f t="shared" si="468"/>
        <v>10</v>
      </c>
      <c r="AX968" s="165" t="str">
        <f t="shared" si="469"/>
        <v/>
      </c>
      <c r="AY968" s="193">
        <f t="shared" si="470"/>
        <v>10</v>
      </c>
      <c r="AZ968" s="183" t="str">
        <f t="shared" si="471"/>
        <v/>
      </c>
      <c r="BA968" s="173">
        <f t="shared" si="472"/>
        <v>0.25</v>
      </c>
      <c r="BB968" s="174" t="str">
        <f t="shared" si="473"/>
        <v/>
      </c>
      <c r="BC968" s="186">
        <f t="shared" si="496"/>
        <v>0.25</v>
      </c>
      <c r="BD968" s="174" t="str">
        <f t="shared" si="474"/>
        <v/>
      </c>
      <c r="BE968" s="201" t="str">
        <f t="shared" si="475"/>
        <v/>
      </c>
      <c r="BF968" s="174" t="str">
        <f t="shared" si="476"/>
        <v/>
      </c>
      <c r="BG968" s="186" t="str">
        <f t="shared" si="477"/>
        <v/>
      </c>
      <c r="BH968" s="175" t="str">
        <f t="shared" si="478"/>
        <v/>
      </c>
      <c r="BI968" s="632"/>
    </row>
    <row r="969" spans="1:81" ht="75" x14ac:dyDescent="0.3">
      <c r="A969" s="221"/>
      <c r="B969" s="222"/>
      <c r="C969" s="214">
        <v>958</v>
      </c>
      <c r="D969" s="642" t="s">
        <v>3905</v>
      </c>
      <c r="E969" s="18" t="s">
        <v>3505</v>
      </c>
      <c r="F969" s="17"/>
      <c r="G969" s="138">
        <v>44326</v>
      </c>
      <c r="H969" s="135">
        <v>44337</v>
      </c>
      <c r="I969" s="141" t="s">
        <v>0</v>
      </c>
      <c r="J969" s="25"/>
      <c r="K969" s="145"/>
      <c r="L969" s="28"/>
      <c r="M969" s="395">
        <v>44337</v>
      </c>
      <c r="N969" s="158">
        <f t="shared" si="479"/>
        <v>10</v>
      </c>
      <c r="O969" s="27"/>
      <c r="P969" s="27"/>
      <c r="Q969" s="27"/>
      <c r="R969" s="27" t="s">
        <v>0</v>
      </c>
      <c r="S969" s="27"/>
      <c r="T969" s="28"/>
      <c r="U969" s="29"/>
      <c r="V969" s="32">
        <v>0.25</v>
      </c>
      <c r="W969" s="318"/>
      <c r="X969" s="319"/>
      <c r="Y969" s="160">
        <f t="shared" si="465"/>
        <v>0.25</v>
      </c>
      <c r="Z969" s="159">
        <f t="shared" si="480"/>
        <v>2.5</v>
      </c>
      <c r="AA969" s="327"/>
      <c r="AB969" s="400">
        <f t="shared" si="489"/>
        <v>-30</v>
      </c>
      <c r="AC969" s="371"/>
      <c r="AD969" s="226" t="str">
        <f t="shared" si="466"/>
        <v/>
      </c>
      <c r="AE969" s="368">
        <f t="shared" si="481"/>
        <v>-27.5</v>
      </c>
      <c r="AF969" s="339"/>
      <c r="AG969" s="338"/>
      <c r="AH969" s="336"/>
      <c r="AI969" s="161">
        <f t="shared" si="482"/>
        <v>0</v>
      </c>
      <c r="AJ969" s="162">
        <f t="shared" si="467"/>
        <v>2.5</v>
      </c>
      <c r="AK969" s="163">
        <f t="shared" si="483"/>
        <v>2.5</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f t="shared" si="468"/>
        <v>10</v>
      </c>
      <c r="AX969" s="165" t="str">
        <f t="shared" si="469"/>
        <v/>
      </c>
      <c r="AY969" s="193">
        <f t="shared" si="470"/>
        <v>10</v>
      </c>
      <c r="AZ969" s="183" t="str">
        <f t="shared" si="471"/>
        <v/>
      </c>
      <c r="BA969" s="173">
        <f t="shared" si="472"/>
        <v>0.25</v>
      </c>
      <c r="BB969" s="174" t="str">
        <f t="shared" si="473"/>
        <v/>
      </c>
      <c r="BC969" s="186">
        <f t="shared" si="496"/>
        <v>0.25</v>
      </c>
      <c r="BD969" s="174" t="str">
        <f t="shared" si="474"/>
        <v/>
      </c>
      <c r="BE969" s="201" t="str">
        <f t="shared" si="475"/>
        <v/>
      </c>
      <c r="BF969" s="174" t="str">
        <f t="shared" si="476"/>
        <v/>
      </c>
      <c r="BG969" s="186" t="str">
        <f t="shared" si="477"/>
        <v/>
      </c>
      <c r="BH969" s="175" t="str">
        <f t="shared" si="478"/>
        <v/>
      </c>
      <c r="BI969" s="632"/>
    </row>
    <row r="970" spans="1:81" ht="56.25" x14ac:dyDescent="0.3">
      <c r="A970" s="221"/>
      <c r="B970" s="222"/>
      <c r="C970" s="213">
        <v>959</v>
      </c>
      <c r="D970" s="680" t="s">
        <v>3901</v>
      </c>
      <c r="E970" s="16" t="s">
        <v>3541</v>
      </c>
      <c r="F970" s="17"/>
      <c r="G970" s="138">
        <v>44326</v>
      </c>
      <c r="H970" s="135">
        <v>44337</v>
      </c>
      <c r="I970" s="141" t="s">
        <v>0</v>
      </c>
      <c r="J970" s="25"/>
      <c r="K970" s="145"/>
      <c r="L970" s="28"/>
      <c r="M970" s="395">
        <v>44337</v>
      </c>
      <c r="N970" s="158">
        <f t="shared" si="479"/>
        <v>10</v>
      </c>
      <c r="O970" s="27"/>
      <c r="P970" s="27"/>
      <c r="Q970" s="27"/>
      <c r="R970" s="27" t="s">
        <v>0</v>
      </c>
      <c r="S970" s="27"/>
      <c r="T970" s="28"/>
      <c r="U970" s="29"/>
      <c r="V970" s="32">
        <v>0.25</v>
      </c>
      <c r="W970" s="318"/>
      <c r="X970" s="319"/>
      <c r="Y970" s="160">
        <f t="shared" si="465"/>
        <v>0.25</v>
      </c>
      <c r="Z970" s="159">
        <f t="shared" si="480"/>
        <v>2.5</v>
      </c>
      <c r="AA970" s="327"/>
      <c r="AB970" s="400">
        <f t="shared" si="489"/>
        <v>-30</v>
      </c>
      <c r="AC970" s="371"/>
      <c r="AD970" s="226" t="str">
        <f t="shared" si="466"/>
        <v/>
      </c>
      <c r="AE970" s="368">
        <f t="shared" si="481"/>
        <v>-27.5</v>
      </c>
      <c r="AF970" s="339"/>
      <c r="AG970" s="338"/>
      <c r="AH970" s="336"/>
      <c r="AI970" s="161">
        <f t="shared" si="482"/>
        <v>0</v>
      </c>
      <c r="AJ970" s="162">
        <f t="shared" si="467"/>
        <v>2.5</v>
      </c>
      <c r="AK970" s="163">
        <f t="shared" si="483"/>
        <v>2.5</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f t="shared" si="468"/>
        <v>10</v>
      </c>
      <c r="AX970" s="165" t="str">
        <f t="shared" si="469"/>
        <v/>
      </c>
      <c r="AY970" s="193">
        <f t="shared" si="470"/>
        <v>10</v>
      </c>
      <c r="AZ970" s="183" t="str">
        <f t="shared" si="471"/>
        <v/>
      </c>
      <c r="BA970" s="173">
        <f t="shared" si="472"/>
        <v>0.25</v>
      </c>
      <c r="BB970" s="174" t="str">
        <f t="shared" si="473"/>
        <v/>
      </c>
      <c r="BC970" s="186">
        <f t="shared" si="496"/>
        <v>0.25</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647" t="s">
        <v>3902</v>
      </c>
      <c r="E971" s="16" t="s">
        <v>3541</v>
      </c>
      <c r="F971" s="17"/>
      <c r="G971" s="138">
        <v>44326</v>
      </c>
      <c r="H971" s="137">
        <v>44337</v>
      </c>
      <c r="I971" s="143" t="s">
        <v>0</v>
      </c>
      <c r="J971" s="80"/>
      <c r="K971" s="147"/>
      <c r="L971" s="30"/>
      <c r="M971" s="395">
        <v>44337</v>
      </c>
      <c r="N971" s="158">
        <f t="shared" si="479"/>
        <v>10</v>
      </c>
      <c r="O971" s="27"/>
      <c r="P971" s="27"/>
      <c r="Q971" s="27"/>
      <c r="R971" s="27" t="s">
        <v>0</v>
      </c>
      <c r="S971" s="27"/>
      <c r="T971" s="28"/>
      <c r="U971" s="29"/>
      <c r="V971" s="32">
        <v>0.25</v>
      </c>
      <c r="W971" s="318"/>
      <c r="X971" s="319"/>
      <c r="Y971" s="160">
        <f t="shared" si="465"/>
        <v>0.25</v>
      </c>
      <c r="Z971" s="159">
        <f t="shared" si="480"/>
        <v>2.5</v>
      </c>
      <c r="AA971" s="327"/>
      <c r="AB971" s="400">
        <f t="shared" si="489"/>
        <v>-30</v>
      </c>
      <c r="AC971" s="371"/>
      <c r="AD971" s="226" t="str">
        <f t="shared" si="466"/>
        <v/>
      </c>
      <c r="AE971" s="368">
        <f t="shared" si="481"/>
        <v>-27.5</v>
      </c>
      <c r="AF971" s="339"/>
      <c r="AG971" s="338"/>
      <c r="AH971" s="336"/>
      <c r="AI971" s="161">
        <f t="shared" si="482"/>
        <v>0</v>
      </c>
      <c r="AJ971" s="162">
        <f t="shared" si="467"/>
        <v>2.5</v>
      </c>
      <c r="AK971" s="163">
        <f t="shared" si="483"/>
        <v>2.5</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f t="shared" si="468"/>
        <v>10</v>
      </c>
      <c r="AX971" s="165" t="str">
        <f t="shared" si="469"/>
        <v/>
      </c>
      <c r="AY971" s="193">
        <f t="shared" si="470"/>
        <v>10</v>
      </c>
      <c r="AZ971" s="183" t="str">
        <f t="shared" si="471"/>
        <v/>
      </c>
      <c r="BA971" s="173">
        <f t="shared" si="472"/>
        <v>0.25</v>
      </c>
      <c r="BB971" s="174" t="str">
        <f t="shared" si="473"/>
        <v/>
      </c>
      <c r="BC971" s="186">
        <f t="shared" si="496"/>
        <v>0.25</v>
      </c>
      <c r="BD971" s="174" t="str">
        <f t="shared" si="474"/>
        <v/>
      </c>
      <c r="BE971" s="201" t="str">
        <f t="shared" si="475"/>
        <v/>
      </c>
      <c r="BF971" s="174" t="str">
        <f t="shared" si="476"/>
        <v/>
      </c>
      <c r="BG971" s="186" t="str">
        <f t="shared" si="477"/>
        <v/>
      </c>
      <c r="BH971" s="175" t="str">
        <f t="shared" si="478"/>
        <v/>
      </c>
      <c r="BI971" s="632"/>
    </row>
    <row r="972" spans="1:81" ht="37.5" x14ac:dyDescent="0.3">
      <c r="A972" s="221"/>
      <c r="B972" s="222"/>
      <c r="C972" s="213">
        <v>961</v>
      </c>
      <c r="D972" s="646" t="s">
        <v>3903</v>
      </c>
      <c r="E972" s="16" t="s">
        <v>3541</v>
      </c>
      <c r="F972" s="17"/>
      <c r="G972" s="138">
        <v>44326</v>
      </c>
      <c r="H972" s="135">
        <v>44337</v>
      </c>
      <c r="I972" s="141" t="s">
        <v>0</v>
      </c>
      <c r="J972" s="25"/>
      <c r="K972" s="145"/>
      <c r="L972" s="28"/>
      <c r="M972" s="395">
        <v>44337</v>
      </c>
      <c r="N972" s="158">
        <f t="shared" si="479"/>
        <v>10</v>
      </c>
      <c r="O972" s="27"/>
      <c r="P972" s="27"/>
      <c r="Q972" s="27"/>
      <c r="R972" s="27" t="s">
        <v>0</v>
      </c>
      <c r="S972" s="27"/>
      <c r="T972" s="28"/>
      <c r="U972" s="29"/>
      <c r="V972" s="32">
        <v>0.25</v>
      </c>
      <c r="W972" s="318"/>
      <c r="X972" s="319"/>
      <c r="Y972" s="160">
        <f t="shared" ref="Y972:Y1011" si="497">V972+W972+X972</f>
        <v>0.25</v>
      </c>
      <c r="Z972" s="159">
        <f t="shared" si="480"/>
        <v>2.5</v>
      </c>
      <c r="AA972" s="327"/>
      <c r="AB972" s="400">
        <f t="shared" si="489"/>
        <v>-30</v>
      </c>
      <c r="AC972" s="371"/>
      <c r="AD972" s="226" t="str">
        <f t="shared" ref="AD972:AD1011" si="498">IF(F972="x",(0-((V972*10)+(W972*20))),"")</f>
        <v/>
      </c>
      <c r="AE972" s="368">
        <f t="shared" si="481"/>
        <v>-27.5</v>
      </c>
      <c r="AF972" s="339"/>
      <c r="AG972" s="338"/>
      <c r="AH972" s="336"/>
      <c r="AI972" s="161">
        <f t="shared" si="482"/>
        <v>0</v>
      </c>
      <c r="AJ972" s="162">
        <f t="shared" ref="AJ972:AJ1011" si="499">(X972*20)+Z972+AA972+AF972</f>
        <v>2.5</v>
      </c>
      <c r="AK972" s="163">
        <f t="shared" si="483"/>
        <v>2.5</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f t="shared" ref="AW972:AW1011" si="500">IF(N972&gt;0,N972,"")</f>
        <v>10</v>
      </c>
      <c r="AX972" s="165" t="str">
        <f t="shared" ref="AX972:AX1011" si="501">IF(AND(K972="x",AW972&gt;0),AW972,"")</f>
        <v/>
      </c>
      <c r="AY972" s="193">
        <f t="shared" ref="AY972:AY1011" si="502">IF(OR(K972="x",F972="x",AW972&lt;=0),"",AW972)</f>
        <v>10</v>
      </c>
      <c r="AZ972" s="183" t="str">
        <f t="shared" ref="AZ972:AZ1011" si="503">IF(AND(F972="x",AW972&gt;0),AW972,"")</f>
        <v/>
      </c>
      <c r="BA972" s="173">
        <f t="shared" ref="BA972:BA1011" si="504">IF(V972&gt;0,V972,"")</f>
        <v>0.25</v>
      </c>
      <c r="BB972" s="174" t="str">
        <f t="shared" ref="BB972:BB1011" si="505">IF(AND(K972="x",BA972&gt;0),BA972,"")</f>
        <v/>
      </c>
      <c r="BC972" s="186">
        <f t="shared" si="496"/>
        <v>0.25</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75" x14ac:dyDescent="0.3">
      <c r="A973" s="221"/>
      <c r="B973" s="222"/>
      <c r="C973" s="214">
        <v>962</v>
      </c>
      <c r="D973" s="646" t="s">
        <v>3904</v>
      </c>
      <c r="E973" s="18" t="s">
        <v>3541</v>
      </c>
      <c r="F973" s="17"/>
      <c r="G973" s="138">
        <v>44326</v>
      </c>
      <c r="H973" s="135">
        <v>44337</v>
      </c>
      <c r="I973" s="141" t="s">
        <v>0</v>
      </c>
      <c r="J973" s="25"/>
      <c r="K973" s="145"/>
      <c r="L973" s="28"/>
      <c r="M973" s="395">
        <v>44337</v>
      </c>
      <c r="N973" s="158">
        <f t="shared" ref="N973:N1011" si="511">IF((NETWORKDAYS(G973,M973)&gt;0),(NETWORKDAYS(G973,M973)),"")</f>
        <v>10</v>
      </c>
      <c r="O973" s="27"/>
      <c r="P973" s="27"/>
      <c r="Q973" s="27"/>
      <c r="R973" s="27" t="s">
        <v>0</v>
      </c>
      <c r="S973" s="27"/>
      <c r="T973" s="28"/>
      <c r="U973" s="29"/>
      <c r="V973" s="32">
        <v>0.25</v>
      </c>
      <c r="W973" s="318"/>
      <c r="X973" s="319"/>
      <c r="Y973" s="160">
        <f t="shared" si="497"/>
        <v>0.25</v>
      </c>
      <c r="Z973" s="159">
        <f t="shared" ref="Z973:Z1011" si="512">IF((F973="x"),0,((V973*10)+(W973*20)))</f>
        <v>2.5</v>
      </c>
      <c r="AA973" s="327"/>
      <c r="AB973" s="400">
        <f t="shared" si="489"/>
        <v>-30</v>
      </c>
      <c r="AC973" s="371"/>
      <c r="AD973" s="226" t="str">
        <f t="shared" si="498"/>
        <v/>
      </c>
      <c r="AE973" s="368">
        <f t="shared" ref="AE973:AE1011" si="513">IF(AND(Z973&gt;0,F973="x"),0,IF(AND(Z973&gt;0,AC973="x"),Z973-60,IF(AND(Z973&gt;0,AB973=-30),Z973+AB973,0)))</f>
        <v>-27.5</v>
      </c>
      <c r="AF973" s="339"/>
      <c r="AG973" s="338"/>
      <c r="AH973" s="336"/>
      <c r="AI973" s="161">
        <f t="shared" ref="AI973:AI1011" si="514">IF(AE973&lt;=0,AG973,AE973+AG973)</f>
        <v>0</v>
      </c>
      <c r="AJ973" s="162">
        <f t="shared" si="499"/>
        <v>2.5</v>
      </c>
      <c r="AK973" s="163">
        <f t="shared" ref="AK973:AK1011" si="515">AJ973-AH973</f>
        <v>2.5</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f t="shared" si="500"/>
        <v>10</v>
      </c>
      <c r="AX973" s="165" t="str">
        <f t="shared" si="501"/>
        <v/>
      </c>
      <c r="AY973" s="193">
        <f t="shared" si="502"/>
        <v>10</v>
      </c>
      <c r="AZ973" s="183" t="str">
        <f t="shared" si="503"/>
        <v/>
      </c>
      <c r="BA973" s="173">
        <f t="shared" si="504"/>
        <v>0.25</v>
      </c>
      <c r="BB973" s="174" t="str">
        <f t="shared" si="505"/>
        <v/>
      </c>
      <c r="BC973" s="186">
        <f t="shared" si="496"/>
        <v>0.25</v>
      </c>
      <c r="BD973" s="174" t="str">
        <f t="shared" si="506"/>
        <v/>
      </c>
      <c r="BE973" s="201" t="str">
        <f t="shared" si="507"/>
        <v/>
      </c>
      <c r="BF973" s="174" t="str">
        <f t="shared" si="508"/>
        <v/>
      </c>
      <c r="BG973" s="186" t="str">
        <f t="shared" si="509"/>
        <v/>
      </c>
      <c r="BH973" s="175" t="str">
        <f t="shared" si="510"/>
        <v/>
      </c>
      <c r="BI973" s="632"/>
    </row>
    <row r="974" spans="1:81" ht="75" x14ac:dyDescent="0.3">
      <c r="A974" s="221"/>
      <c r="B974" s="222"/>
      <c r="C974" s="214">
        <v>963</v>
      </c>
      <c r="D974" s="646" t="s">
        <v>3905</v>
      </c>
      <c r="E974" s="16" t="s">
        <v>3541</v>
      </c>
      <c r="F974" s="17"/>
      <c r="G974" s="138">
        <v>44326</v>
      </c>
      <c r="H974" s="135">
        <v>44337</v>
      </c>
      <c r="I974" s="141" t="s">
        <v>0</v>
      </c>
      <c r="J974" s="25"/>
      <c r="K974" s="145"/>
      <c r="L974" s="28"/>
      <c r="M974" s="395">
        <v>44337</v>
      </c>
      <c r="N974" s="158">
        <f t="shared" si="511"/>
        <v>10</v>
      </c>
      <c r="O974" s="27"/>
      <c r="P974" s="27"/>
      <c r="Q974" s="27"/>
      <c r="R974" s="27" t="s">
        <v>0</v>
      </c>
      <c r="S974" s="27"/>
      <c r="T974" s="28"/>
      <c r="U974" s="29"/>
      <c r="V974" s="32">
        <v>0.25</v>
      </c>
      <c r="W974" s="318"/>
      <c r="X974" s="319"/>
      <c r="Y974" s="160">
        <f t="shared" si="497"/>
        <v>0.25</v>
      </c>
      <c r="Z974" s="159">
        <f t="shared" si="512"/>
        <v>2.5</v>
      </c>
      <c r="AA974" s="327"/>
      <c r="AB974" s="400">
        <f t="shared" ref="AB974:AB1011" si="521">IF(AND(Z974&gt;=0,F974="x"),0,IF(AND(Z974&gt;0,AC974="x"),0,IF(Z974&gt;0,0-30,0)))</f>
        <v>-30</v>
      </c>
      <c r="AC974" s="371"/>
      <c r="AD974" s="226" t="str">
        <f t="shared" si="498"/>
        <v/>
      </c>
      <c r="AE974" s="368">
        <f t="shared" si="513"/>
        <v>-27.5</v>
      </c>
      <c r="AF974" s="339"/>
      <c r="AG974" s="338"/>
      <c r="AH974" s="336"/>
      <c r="AI974" s="161">
        <f t="shared" si="514"/>
        <v>0</v>
      </c>
      <c r="AJ974" s="162">
        <f t="shared" si="499"/>
        <v>2.5</v>
      </c>
      <c r="AK974" s="163">
        <f t="shared" si="515"/>
        <v>2.5</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f t="shared" si="500"/>
        <v>10</v>
      </c>
      <c r="AX974" s="165" t="str">
        <f t="shared" si="501"/>
        <v/>
      </c>
      <c r="AY974" s="193">
        <f t="shared" si="502"/>
        <v>10</v>
      </c>
      <c r="AZ974" s="183" t="str">
        <f t="shared" si="503"/>
        <v/>
      </c>
      <c r="BA974" s="173">
        <f t="shared" si="504"/>
        <v>0.25</v>
      </c>
      <c r="BB974" s="174" t="str">
        <f t="shared" si="505"/>
        <v/>
      </c>
      <c r="BC974" s="186">
        <f t="shared" si="496"/>
        <v>0.25</v>
      </c>
      <c r="BD974" s="174" t="str">
        <f t="shared" si="506"/>
        <v/>
      </c>
      <c r="BE974" s="201" t="str">
        <f t="shared" si="507"/>
        <v/>
      </c>
      <c r="BF974" s="174" t="str">
        <f t="shared" si="508"/>
        <v/>
      </c>
      <c r="BG974" s="186" t="str">
        <f t="shared" si="509"/>
        <v/>
      </c>
      <c r="BH974" s="175" t="str">
        <f t="shared" si="510"/>
        <v/>
      </c>
      <c r="BI974" s="632"/>
    </row>
    <row r="975" spans="1:81" ht="93.75" x14ac:dyDescent="0.3">
      <c r="A975" s="221"/>
      <c r="B975" s="222"/>
      <c r="C975" s="213">
        <v>964</v>
      </c>
      <c r="D975" s="640" t="s">
        <v>3906</v>
      </c>
      <c r="E975" s="16" t="s">
        <v>3508</v>
      </c>
      <c r="F975" s="17"/>
      <c r="G975" s="134">
        <v>44326</v>
      </c>
      <c r="H975" s="135">
        <v>44350</v>
      </c>
      <c r="I975" s="141"/>
      <c r="J975" s="25"/>
      <c r="K975" s="145"/>
      <c r="L975" s="28"/>
      <c r="M975" s="395">
        <v>44350</v>
      </c>
      <c r="N975" s="158">
        <f t="shared" si="511"/>
        <v>19</v>
      </c>
      <c r="O975" s="27"/>
      <c r="P975" s="27"/>
      <c r="Q975" s="27"/>
      <c r="R975" s="27" t="s">
        <v>0</v>
      </c>
      <c r="S975" s="27"/>
      <c r="T975" s="28"/>
      <c r="U975" s="29"/>
      <c r="V975" s="32">
        <v>0.25</v>
      </c>
      <c r="W975" s="318"/>
      <c r="X975" s="319"/>
      <c r="Y975" s="160">
        <f t="shared" si="497"/>
        <v>0.25</v>
      </c>
      <c r="Z975" s="159">
        <f t="shared" si="512"/>
        <v>2.5</v>
      </c>
      <c r="AA975" s="327"/>
      <c r="AB975" s="400">
        <f t="shared" si="521"/>
        <v>-30</v>
      </c>
      <c r="AC975" s="371"/>
      <c r="AD975" s="226" t="str">
        <f t="shared" si="498"/>
        <v/>
      </c>
      <c r="AE975" s="368">
        <f t="shared" si="513"/>
        <v>-27.5</v>
      </c>
      <c r="AF975" s="339"/>
      <c r="AG975" s="338"/>
      <c r="AH975" s="336"/>
      <c r="AI975" s="161">
        <f t="shared" si="514"/>
        <v>0</v>
      </c>
      <c r="AJ975" s="162">
        <f t="shared" si="499"/>
        <v>2.5</v>
      </c>
      <c r="AK975" s="163">
        <f t="shared" si="515"/>
        <v>2.5</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f t="shared" si="500"/>
        <v>19</v>
      </c>
      <c r="AX975" s="165" t="str">
        <f t="shared" si="501"/>
        <v/>
      </c>
      <c r="AY975" s="193">
        <f t="shared" si="502"/>
        <v>19</v>
      </c>
      <c r="AZ975" s="183" t="str">
        <f t="shared" si="503"/>
        <v/>
      </c>
      <c r="BA975" s="173">
        <f t="shared" si="504"/>
        <v>0.25</v>
      </c>
      <c r="BB975" s="174" t="str">
        <f t="shared" si="505"/>
        <v/>
      </c>
      <c r="BC975" s="186">
        <f t="shared" si="496"/>
        <v>0.25</v>
      </c>
      <c r="BD975" s="174" t="str">
        <f t="shared" si="506"/>
        <v/>
      </c>
      <c r="BE975" s="201" t="str">
        <f t="shared" si="507"/>
        <v/>
      </c>
      <c r="BF975" s="174" t="str">
        <f t="shared" si="508"/>
        <v/>
      </c>
      <c r="BG975" s="186" t="str">
        <f t="shared" si="509"/>
        <v/>
      </c>
      <c r="BH975" s="175" t="str">
        <f t="shared" si="510"/>
        <v/>
      </c>
      <c r="BI975" s="632"/>
    </row>
    <row r="976" spans="1:81" ht="93.75" x14ac:dyDescent="0.3">
      <c r="A976" s="221"/>
      <c r="B976" s="222"/>
      <c r="C976" s="214">
        <v>965</v>
      </c>
      <c r="D976" s="643" t="s">
        <v>3906</v>
      </c>
      <c r="E976" s="16" t="s">
        <v>3505</v>
      </c>
      <c r="F976" s="17"/>
      <c r="G976" s="134">
        <v>44326</v>
      </c>
      <c r="H976" s="135">
        <v>44337</v>
      </c>
      <c r="I976" s="141" t="s">
        <v>0</v>
      </c>
      <c r="J976" s="25"/>
      <c r="K976" s="145"/>
      <c r="L976" s="28"/>
      <c r="M976" s="395">
        <v>44337</v>
      </c>
      <c r="N976" s="158">
        <f t="shared" si="511"/>
        <v>10</v>
      </c>
      <c r="O976" s="27"/>
      <c r="P976" s="27"/>
      <c r="Q976" s="27"/>
      <c r="R976" s="27" t="s">
        <v>0</v>
      </c>
      <c r="S976" s="27"/>
      <c r="T976" s="28"/>
      <c r="U976" s="29"/>
      <c r="V976" s="32">
        <v>0.25</v>
      </c>
      <c r="W976" s="318"/>
      <c r="X976" s="319"/>
      <c r="Y976" s="160">
        <f t="shared" si="497"/>
        <v>0.25</v>
      </c>
      <c r="Z976" s="159">
        <f t="shared" si="512"/>
        <v>2.5</v>
      </c>
      <c r="AA976" s="327"/>
      <c r="AB976" s="400">
        <f t="shared" si="521"/>
        <v>-30</v>
      </c>
      <c r="AC976" s="371"/>
      <c r="AD976" s="226" t="str">
        <f t="shared" si="498"/>
        <v/>
      </c>
      <c r="AE976" s="368">
        <f t="shared" si="513"/>
        <v>-27.5</v>
      </c>
      <c r="AF976" s="339"/>
      <c r="AG976" s="338"/>
      <c r="AH976" s="336"/>
      <c r="AI976" s="161">
        <f t="shared" si="514"/>
        <v>0</v>
      </c>
      <c r="AJ976" s="162">
        <f t="shared" si="499"/>
        <v>2.5</v>
      </c>
      <c r="AK976" s="163">
        <f t="shared" si="515"/>
        <v>2.5</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f t="shared" si="500"/>
        <v>10</v>
      </c>
      <c r="AX976" s="165" t="str">
        <f t="shared" si="501"/>
        <v/>
      </c>
      <c r="AY976" s="193">
        <f t="shared" si="502"/>
        <v>10</v>
      </c>
      <c r="AZ976" s="183" t="str">
        <f t="shared" si="503"/>
        <v/>
      </c>
      <c r="BA976" s="173">
        <f t="shared" si="504"/>
        <v>0.25</v>
      </c>
      <c r="BB976" s="174" t="str">
        <f t="shared" si="505"/>
        <v/>
      </c>
      <c r="BC976" s="186">
        <f t="shared" si="496"/>
        <v>0.25</v>
      </c>
      <c r="BD976" s="174" t="str">
        <f t="shared" si="506"/>
        <v/>
      </c>
      <c r="BE976" s="201" t="str">
        <f t="shared" si="507"/>
        <v/>
      </c>
      <c r="BF976" s="174" t="str">
        <f t="shared" si="508"/>
        <v/>
      </c>
      <c r="BG976" s="186" t="str">
        <f t="shared" si="509"/>
        <v/>
      </c>
      <c r="BH976" s="175" t="str">
        <f t="shared" si="510"/>
        <v/>
      </c>
      <c r="BI976" s="632"/>
    </row>
    <row r="977" spans="1:61" ht="93.75" x14ac:dyDescent="0.3">
      <c r="A977" s="221"/>
      <c r="B977" s="222"/>
      <c r="C977" s="213">
        <v>966</v>
      </c>
      <c r="D977" s="647" t="s">
        <v>3906</v>
      </c>
      <c r="E977" s="18" t="s">
        <v>3541</v>
      </c>
      <c r="F977" s="17"/>
      <c r="G977" s="134">
        <v>44326</v>
      </c>
      <c r="H977" s="135">
        <v>44337</v>
      </c>
      <c r="I977" s="141" t="s">
        <v>0</v>
      </c>
      <c r="J977" s="25"/>
      <c r="K977" s="145"/>
      <c r="L977" s="28"/>
      <c r="M977" s="395">
        <v>44337</v>
      </c>
      <c r="N977" s="158">
        <f t="shared" si="511"/>
        <v>10</v>
      </c>
      <c r="O977" s="27"/>
      <c r="P977" s="27"/>
      <c r="Q977" s="27"/>
      <c r="R977" s="27" t="s">
        <v>0</v>
      </c>
      <c r="S977" s="27"/>
      <c r="T977" s="28"/>
      <c r="U977" s="29"/>
      <c r="V977" s="32">
        <v>0.25</v>
      </c>
      <c r="W977" s="318"/>
      <c r="X977" s="319"/>
      <c r="Y977" s="160">
        <f t="shared" si="497"/>
        <v>0.25</v>
      </c>
      <c r="Z977" s="159">
        <f t="shared" si="512"/>
        <v>2.5</v>
      </c>
      <c r="AA977" s="327"/>
      <c r="AB977" s="400">
        <f t="shared" si="521"/>
        <v>-30</v>
      </c>
      <c r="AC977" s="371"/>
      <c r="AD977" s="226" t="str">
        <f t="shared" si="498"/>
        <v/>
      </c>
      <c r="AE977" s="368">
        <f t="shared" si="513"/>
        <v>-27.5</v>
      </c>
      <c r="AF977" s="339"/>
      <c r="AG977" s="338"/>
      <c r="AH977" s="336"/>
      <c r="AI977" s="161">
        <f t="shared" si="514"/>
        <v>0</v>
      </c>
      <c r="AJ977" s="162">
        <f t="shared" si="499"/>
        <v>2.5</v>
      </c>
      <c r="AK977" s="163">
        <f t="shared" si="515"/>
        <v>2.5</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f t="shared" si="500"/>
        <v>10</v>
      </c>
      <c r="AX977" s="165" t="str">
        <f t="shared" si="501"/>
        <v/>
      </c>
      <c r="AY977" s="193">
        <f t="shared" si="502"/>
        <v>10</v>
      </c>
      <c r="AZ977" s="183" t="str">
        <f t="shared" si="503"/>
        <v/>
      </c>
      <c r="BA977" s="173">
        <f t="shared" si="504"/>
        <v>0.25</v>
      </c>
      <c r="BB977" s="174" t="str">
        <f t="shared" si="505"/>
        <v/>
      </c>
      <c r="BC977" s="186">
        <f t="shared" si="496"/>
        <v>0.25</v>
      </c>
      <c r="BD977" s="174" t="str">
        <f t="shared" si="506"/>
        <v/>
      </c>
      <c r="BE977" s="201" t="str">
        <f t="shared" si="507"/>
        <v/>
      </c>
      <c r="BF977" s="174" t="str">
        <f t="shared" si="508"/>
        <v/>
      </c>
      <c r="BG977" s="186" t="str">
        <f t="shared" si="509"/>
        <v/>
      </c>
      <c r="BH977" s="175" t="str">
        <f t="shared" si="510"/>
        <v/>
      </c>
      <c r="BI977" s="632"/>
    </row>
    <row r="978" spans="1:61" ht="56.25" x14ac:dyDescent="0.3">
      <c r="A978" s="221"/>
      <c r="B978" s="222"/>
      <c r="C978" s="214">
        <v>967</v>
      </c>
      <c r="D978" s="640" t="s">
        <v>3907</v>
      </c>
      <c r="E978" s="16" t="s">
        <v>3508</v>
      </c>
      <c r="F978" s="17"/>
      <c r="G978" s="134">
        <v>44326</v>
      </c>
      <c r="H978" s="135">
        <v>44350</v>
      </c>
      <c r="I978" s="141"/>
      <c r="J978" s="25"/>
      <c r="K978" s="145"/>
      <c r="L978" s="28"/>
      <c r="M978" s="395">
        <v>44350</v>
      </c>
      <c r="N978" s="158">
        <f t="shared" si="511"/>
        <v>19</v>
      </c>
      <c r="O978" s="27"/>
      <c r="P978" s="27"/>
      <c r="Q978" s="27"/>
      <c r="R978" s="27" t="s">
        <v>0</v>
      </c>
      <c r="S978" s="27"/>
      <c r="T978" s="28"/>
      <c r="U978" s="29"/>
      <c r="V978" s="32">
        <v>0.25</v>
      </c>
      <c r="W978" s="318"/>
      <c r="X978" s="319"/>
      <c r="Y978" s="160">
        <f t="shared" si="497"/>
        <v>0.25</v>
      </c>
      <c r="Z978" s="159">
        <f t="shared" si="512"/>
        <v>2.5</v>
      </c>
      <c r="AA978" s="327"/>
      <c r="AB978" s="400">
        <f t="shared" si="521"/>
        <v>-30</v>
      </c>
      <c r="AC978" s="371"/>
      <c r="AD978" s="226" t="str">
        <f t="shared" si="498"/>
        <v/>
      </c>
      <c r="AE978" s="368">
        <f t="shared" si="513"/>
        <v>-27.5</v>
      </c>
      <c r="AF978" s="339"/>
      <c r="AG978" s="338"/>
      <c r="AH978" s="336"/>
      <c r="AI978" s="161">
        <f t="shared" si="514"/>
        <v>0</v>
      </c>
      <c r="AJ978" s="162">
        <f t="shared" si="499"/>
        <v>2.5</v>
      </c>
      <c r="AK978" s="163">
        <f t="shared" si="515"/>
        <v>2.5</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f t="shared" si="500"/>
        <v>19</v>
      </c>
      <c r="AX978" s="165" t="str">
        <f t="shared" si="501"/>
        <v/>
      </c>
      <c r="AY978" s="193">
        <f t="shared" si="502"/>
        <v>19</v>
      </c>
      <c r="AZ978" s="183" t="str">
        <f t="shared" si="503"/>
        <v/>
      </c>
      <c r="BA978" s="173">
        <f t="shared" si="504"/>
        <v>0.25</v>
      </c>
      <c r="BB978" s="174" t="str">
        <f t="shared" si="505"/>
        <v/>
      </c>
      <c r="BC978" s="186">
        <f t="shared" ref="BC978:BC1011" si="528">IF(OR(K978="x",F978="X",BA978&lt;=0),"",BA978)</f>
        <v>0.25</v>
      </c>
      <c r="BD978" s="174" t="str">
        <f t="shared" si="506"/>
        <v/>
      </c>
      <c r="BE978" s="201" t="str">
        <f t="shared" si="507"/>
        <v/>
      </c>
      <c r="BF978" s="174" t="str">
        <f t="shared" si="508"/>
        <v/>
      </c>
      <c r="BG978" s="186" t="str">
        <f t="shared" si="509"/>
        <v/>
      </c>
      <c r="BH978" s="175" t="str">
        <f t="shared" si="510"/>
        <v/>
      </c>
      <c r="BI978" s="632"/>
    </row>
    <row r="979" spans="1:61" ht="56.25" x14ac:dyDescent="0.3">
      <c r="A979" s="221"/>
      <c r="B979" s="222"/>
      <c r="C979" s="214">
        <v>968</v>
      </c>
      <c r="D979" s="643" t="s">
        <v>3907</v>
      </c>
      <c r="E979" s="16" t="s">
        <v>3505</v>
      </c>
      <c r="F979" s="17"/>
      <c r="G979" s="134">
        <v>44326</v>
      </c>
      <c r="H979" s="135">
        <v>44337</v>
      </c>
      <c r="I979" s="141" t="s">
        <v>0</v>
      </c>
      <c r="J979" s="25"/>
      <c r="K979" s="145"/>
      <c r="L979" s="28"/>
      <c r="M979" s="395">
        <v>44337</v>
      </c>
      <c r="N979" s="158">
        <f t="shared" si="511"/>
        <v>10</v>
      </c>
      <c r="O979" s="27"/>
      <c r="P979" s="27"/>
      <c r="Q979" s="27"/>
      <c r="R979" s="27" t="s">
        <v>0</v>
      </c>
      <c r="S979" s="27"/>
      <c r="T979" s="28"/>
      <c r="U979" s="29"/>
      <c r="V979" s="32">
        <v>0.25</v>
      </c>
      <c r="W979" s="318"/>
      <c r="X979" s="319"/>
      <c r="Y979" s="160">
        <f t="shared" si="497"/>
        <v>0.25</v>
      </c>
      <c r="Z979" s="159">
        <f t="shared" si="512"/>
        <v>2.5</v>
      </c>
      <c r="AA979" s="327"/>
      <c r="AB979" s="400">
        <f t="shared" si="521"/>
        <v>-30</v>
      </c>
      <c r="AC979" s="371"/>
      <c r="AD979" s="226" t="str">
        <f t="shared" si="498"/>
        <v/>
      </c>
      <c r="AE979" s="368">
        <f t="shared" si="513"/>
        <v>-27.5</v>
      </c>
      <c r="AF979" s="339"/>
      <c r="AG979" s="338"/>
      <c r="AH979" s="336"/>
      <c r="AI979" s="161">
        <f t="shared" si="514"/>
        <v>0</v>
      </c>
      <c r="AJ979" s="162">
        <f t="shared" si="499"/>
        <v>2.5</v>
      </c>
      <c r="AK979" s="163">
        <f t="shared" si="515"/>
        <v>2.5</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f t="shared" si="500"/>
        <v>10</v>
      </c>
      <c r="AX979" s="165" t="str">
        <f t="shared" si="501"/>
        <v/>
      </c>
      <c r="AY979" s="193">
        <f t="shared" si="502"/>
        <v>10</v>
      </c>
      <c r="AZ979" s="183" t="str">
        <f t="shared" si="503"/>
        <v/>
      </c>
      <c r="BA979" s="173">
        <f t="shared" si="504"/>
        <v>0.25</v>
      </c>
      <c r="BB979" s="174" t="str">
        <f t="shared" si="505"/>
        <v/>
      </c>
      <c r="BC979" s="186">
        <f t="shared" si="528"/>
        <v>0.25</v>
      </c>
      <c r="BD979" s="174" t="str">
        <f t="shared" si="506"/>
        <v/>
      </c>
      <c r="BE979" s="201" t="str">
        <f t="shared" si="507"/>
        <v/>
      </c>
      <c r="BF979" s="174" t="str">
        <f t="shared" si="508"/>
        <v/>
      </c>
      <c r="BG979" s="186" t="str">
        <f t="shared" si="509"/>
        <v/>
      </c>
      <c r="BH979" s="175" t="str">
        <f t="shared" si="510"/>
        <v/>
      </c>
      <c r="BI979" s="632"/>
    </row>
    <row r="980" spans="1:61" ht="56.25" x14ac:dyDescent="0.3">
      <c r="A980" s="221"/>
      <c r="B980" s="222"/>
      <c r="C980" s="213">
        <v>969</v>
      </c>
      <c r="D980" s="647" t="s">
        <v>3907</v>
      </c>
      <c r="E980" s="16" t="s">
        <v>3541</v>
      </c>
      <c r="F980" s="17"/>
      <c r="G980" s="134">
        <v>44326</v>
      </c>
      <c r="H980" s="135">
        <v>44337</v>
      </c>
      <c r="I980" s="141" t="s">
        <v>0</v>
      </c>
      <c r="J980" s="25"/>
      <c r="K980" s="145"/>
      <c r="L980" s="28"/>
      <c r="M980" s="395">
        <v>44337</v>
      </c>
      <c r="N980" s="158">
        <f t="shared" si="511"/>
        <v>10</v>
      </c>
      <c r="O980" s="27"/>
      <c r="P980" s="27"/>
      <c r="Q980" s="27"/>
      <c r="R980" s="27" t="s">
        <v>0</v>
      </c>
      <c r="S980" s="27"/>
      <c r="T980" s="28"/>
      <c r="U980" s="29"/>
      <c r="V980" s="32">
        <v>0.25</v>
      </c>
      <c r="W980" s="318"/>
      <c r="X980" s="319"/>
      <c r="Y980" s="160">
        <f t="shared" si="497"/>
        <v>0.25</v>
      </c>
      <c r="Z980" s="159">
        <f t="shared" si="512"/>
        <v>2.5</v>
      </c>
      <c r="AA980" s="327"/>
      <c r="AB980" s="400">
        <f t="shared" si="521"/>
        <v>-30</v>
      </c>
      <c r="AC980" s="371"/>
      <c r="AD980" s="226" t="str">
        <f t="shared" si="498"/>
        <v/>
      </c>
      <c r="AE980" s="368">
        <f t="shared" si="513"/>
        <v>-27.5</v>
      </c>
      <c r="AF980" s="339"/>
      <c r="AG980" s="338"/>
      <c r="AH980" s="336"/>
      <c r="AI980" s="161">
        <f t="shared" si="514"/>
        <v>0</v>
      </c>
      <c r="AJ980" s="162">
        <f t="shared" si="499"/>
        <v>2.5</v>
      </c>
      <c r="AK980" s="163">
        <f t="shared" si="515"/>
        <v>2.5</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f t="shared" si="500"/>
        <v>10</v>
      </c>
      <c r="AX980" s="165" t="str">
        <f t="shared" si="501"/>
        <v/>
      </c>
      <c r="AY980" s="193">
        <f t="shared" si="502"/>
        <v>10</v>
      </c>
      <c r="AZ980" s="183" t="str">
        <f t="shared" si="503"/>
        <v/>
      </c>
      <c r="BA980" s="173">
        <f t="shared" si="504"/>
        <v>0.25</v>
      </c>
      <c r="BB980" s="174" t="str">
        <f t="shared" si="505"/>
        <v/>
      </c>
      <c r="BC980" s="186">
        <f t="shared" si="528"/>
        <v>0.25</v>
      </c>
      <c r="BD980" s="174" t="str">
        <f t="shared" si="506"/>
        <v/>
      </c>
      <c r="BE980" s="201" t="str">
        <f t="shared" si="507"/>
        <v/>
      </c>
      <c r="BF980" s="174" t="str">
        <f t="shared" si="508"/>
        <v/>
      </c>
      <c r="BG980" s="186" t="str">
        <f t="shared" si="509"/>
        <v/>
      </c>
      <c r="BH980" s="175" t="str">
        <f t="shared" si="510"/>
        <v/>
      </c>
      <c r="BI980" s="632"/>
    </row>
    <row r="981" spans="1:61" ht="56.25" x14ac:dyDescent="0.3">
      <c r="A981" s="221"/>
      <c r="B981" s="222"/>
      <c r="C981" s="214">
        <v>970</v>
      </c>
      <c r="D981" s="655" t="s">
        <v>3908</v>
      </c>
      <c r="E981" s="18" t="s">
        <v>3508</v>
      </c>
      <c r="F981" s="17"/>
      <c r="G981" s="134">
        <v>44326</v>
      </c>
      <c r="H981" s="135">
        <v>44349</v>
      </c>
      <c r="I981" s="141"/>
      <c r="J981" s="25"/>
      <c r="K981" s="145"/>
      <c r="L981" s="28"/>
      <c r="M981" s="395">
        <v>44349</v>
      </c>
      <c r="N981" s="158">
        <f t="shared" si="511"/>
        <v>18</v>
      </c>
      <c r="O981" s="27"/>
      <c r="P981" s="27"/>
      <c r="Q981" s="27"/>
      <c r="R981" s="27" t="s">
        <v>0</v>
      </c>
      <c r="S981" s="27"/>
      <c r="T981" s="28"/>
      <c r="U981" s="29"/>
      <c r="V981" s="32">
        <v>0.25</v>
      </c>
      <c r="W981" s="318"/>
      <c r="X981" s="319"/>
      <c r="Y981" s="160">
        <f t="shared" si="497"/>
        <v>0.25</v>
      </c>
      <c r="Z981" s="159">
        <f t="shared" si="512"/>
        <v>2.5</v>
      </c>
      <c r="AA981" s="327"/>
      <c r="AB981" s="400">
        <f t="shared" si="521"/>
        <v>-30</v>
      </c>
      <c r="AC981" s="371"/>
      <c r="AD981" s="226" t="str">
        <f t="shared" si="498"/>
        <v/>
      </c>
      <c r="AE981" s="368">
        <f t="shared" si="513"/>
        <v>-27.5</v>
      </c>
      <c r="AF981" s="339"/>
      <c r="AG981" s="338"/>
      <c r="AH981" s="336"/>
      <c r="AI981" s="161">
        <f t="shared" si="514"/>
        <v>0</v>
      </c>
      <c r="AJ981" s="162">
        <f t="shared" si="499"/>
        <v>2.5</v>
      </c>
      <c r="AK981" s="163">
        <f t="shared" si="515"/>
        <v>2.5</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f t="shared" si="500"/>
        <v>18</v>
      </c>
      <c r="AX981" s="165" t="str">
        <f t="shared" si="501"/>
        <v/>
      </c>
      <c r="AY981" s="193">
        <f t="shared" si="502"/>
        <v>18</v>
      </c>
      <c r="AZ981" s="183" t="str">
        <f t="shared" si="503"/>
        <v/>
      </c>
      <c r="BA981" s="173">
        <f t="shared" si="504"/>
        <v>0.25</v>
      </c>
      <c r="BB981" s="174" t="str">
        <f t="shared" si="505"/>
        <v/>
      </c>
      <c r="BC981" s="186">
        <f t="shared" si="528"/>
        <v>0.25</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649" t="s">
        <v>3909</v>
      </c>
      <c r="E982" s="16" t="s">
        <v>3508</v>
      </c>
      <c r="F982" s="17"/>
      <c r="G982" s="134">
        <v>44326</v>
      </c>
      <c r="H982" s="135">
        <v>44349</v>
      </c>
      <c r="I982" s="141"/>
      <c r="J982" s="25"/>
      <c r="K982" s="145"/>
      <c r="L982" s="28"/>
      <c r="M982" s="395">
        <v>44349</v>
      </c>
      <c r="N982" s="158">
        <f t="shared" si="511"/>
        <v>18</v>
      </c>
      <c r="O982" s="27"/>
      <c r="P982" s="27"/>
      <c r="Q982" s="27"/>
      <c r="R982" s="27" t="s">
        <v>0</v>
      </c>
      <c r="S982" s="27"/>
      <c r="T982" s="28"/>
      <c r="U982" s="29"/>
      <c r="V982" s="32">
        <v>0.25</v>
      </c>
      <c r="W982" s="318"/>
      <c r="X982" s="319"/>
      <c r="Y982" s="160">
        <f t="shared" si="497"/>
        <v>0.25</v>
      </c>
      <c r="Z982" s="159">
        <f t="shared" si="512"/>
        <v>2.5</v>
      </c>
      <c r="AA982" s="327"/>
      <c r="AB982" s="400">
        <f t="shared" si="521"/>
        <v>-30</v>
      </c>
      <c r="AC982" s="371"/>
      <c r="AD982" s="226" t="str">
        <f t="shared" si="498"/>
        <v/>
      </c>
      <c r="AE982" s="368">
        <f t="shared" si="513"/>
        <v>-27.5</v>
      </c>
      <c r="AF982" s="339"/>
      <c r="AG982" s="338"/>
      <c r="AH982" s="336"/>
      <c r="AI982" s="161">
        <f t="shared" si="514"/>
        <v>0</v>
      </c>
      <c r="AJ982" s="162">
        <f t="shared" si="499"/>
        <v>2.5</v>
      </c>
      <c r="AK982" s="163">
        <f t="shared" si="515"/>
        <v>2.5</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f t="shared" si="500"/>
        <v>18</v>
      </c>
      <c r="AX982" s="165" t="str">
        <f t="shared" si="501"/>
        <v/>
      </c>
      <c r="AY982" s="193">
        <f t="shared" si="502"/>
        <v>18</v>
      </c>
      <c r="AZ982" s="183" t="str">
        <f t="shared" si="503"/>
        <v/>
      </c>
      <c r="BA982" s="173">
        <f t="shared" si="504"/>
        <v>0.25</v>
      </c>
      <c r="BB982" s="174" t="str">
        <f t="shared" si="505"/>
        <v/>
      </c>
      <c r="BC982" s="186">
        <f t="shared" si="528"/>
        <v>0.25</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649" t="s">
        <v>3910</v>
      </c>
      <c r="E983" s="16" t="s">
        <v>3508</v>
      </c>
      <c r="F983" s="17"/>
      <c r="G983" s="134">
        <v>44326</v>
      </c>
      <c r="H983" s="135">
        <v>44349</v>
      </c>
      <c r="I983" s="141"/>
      <c r="J983" s="25"/>
      <c r="K983" s="145"/>
      <c r="L983" s="28"/>
      <c r="M983" s="395">
        <v>44349</v>
      </c>
      <c r="N983" s="158">
        <f t="shared" si="511"/>
        <v>18</v>
      </c>
      <c r="O983" s="27"/>
      <c r="P983" s="27"/>
      <c r="Q983" s="27"/>
      <c r="R983" s="27" t="s">
        <v>0</v>
      </c>
      <c r="S983" s="27"/>
      <c r="T983" s="28"/>
      <c r="U983" s="29"/>
      <c r="V983" s="32">
        <v>0.25</v>
      </c>
      <c r="W983" s="318"/>
      <c r="X983" s="319"/>
      <c r="Y983" s="160">
        <f t="shared" si="497"/>
        <v>0.25</v>
      </c>
      <c r="Z983" s="159">
        <f t="shared" si="512"/>
        <v>2.5</v>
      </c>
      <c r="AA983" s="327"/>
      <c r="AB983" s="400">
        <f t="shared" si="521"/>
        <v>-30</v>
      </c>
      <c r="AC983" s="371"/>
      <c r="AD983" s="226" t="str">
        <f t="shared" si="498"/>
        <v/>
      </c>
      <c r="AE983" s="368">
        <f t="shared" si="513"/>
        <v>-27.5</v>
      </c>
      <c r="AF983" s="339"/>
      <c r="AG983" s="338"/>
      <c r="AH983" s="336"/>
      <c r="AI983" s="161">
        <f t="shared" si="514"/>
        <v>0</v>
      </c>
      <c r="AJ983" s="162">
        <f t="shared" si="499"/>
        <v>2.5</v>
      </c>
      <c r="AK983" s="163">
        <f t="shared" si="515"/>
        <v>2.5</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f t="shared" si="500"/>
        <v>18</v>
      </c>
      <c r="AX983" s="165" t="str">
        <f t="shared" si="501"/>
        <v/>
      </c>
      <c r="AY983" s="193">
        <f t="shared" si="502"/>
        <v>18</v>
      </c>
      <c r="AZ983" s="183" t="str">
        <f t="shared" si="503"/>
        <v/>
      </c>
      <c r="BA983" s="173">
        <f t="shared" si="504"/>
        <v>0.25</v>
      </c>
      <c r="BB983" s="174" t="str">
        <f t="shared" si="505"/>
        <v/>
      </c>
      <c r="BC983" s="186">
        <f t="shared" si="528"/>
        <v>0.25</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649" t="s">
        <v>3911</v>
      </c>
      <c r="E984" s="16" t="s">
        <v>3508</v>
      </c>
      <c r="F984" s="17"/>
      <c r="G984" s="134">
        <v>44326</v>
      </c>
      <c r="H984" s="135">
        <v>44349</v>
      </c>
      <c r="I984" s="141"/>
      <c r="J984" s="25"/>
      <c r="K984" s="145"/>
      <c r="L984" s="28"/>
      <c r="M984" s="395">
        <v>44349</v>
      </c>
      <c r="N984" s="158">
        <f t="shared" si="511"/>
        <v>18</v>
      </c>
      <c r="O984" s="27"/>
      <c r="P984" s="27"/>
      <c r="Q984" s="27"/>
      <c r="R984" s="27" t="s">
        <v>0</v>
      </c>
      <c r="S984" s="27"/>
      <c r="T984" s="28"/>
      <c r="U984" s="29"/>
      <c r="V984" s="32">
        <v>0.25</v>
      </c>
      <c r="W984" s="318"/>
      <c r="X984" s="319"/>
      <c r="Y984" s="160">
        <f t="shared" si="497"/>
        <v>0.25</v>
      </c>
      <c r="Z984" s="159">
        <f t="shared" si="512"/>
        <v>2.5</v>
      </c>
      <c r="AA984" s="327"/>
      <c r="AB984" s="400">
        <f t="shared" si="521"/>
        <v>-30</v>
      </c>
      <c r="AC984" s="371"/>
      <c r="AD984" s="226" t="str">
        <f t="shared" si="498"/>
        <v/>
      </c>
      <c r="AE984" s="368">
        <f t="shared" si="513"/>
        <v>-27.5</v>
      </c>
      <c r="AF984" s="339"/>
      <c r="AG984" s="338"/>
      <c r="AH984" s="336"/>
      <c r="AI984" s="161">
        <f t="shared" si="514"/>
        <v>0</v>
      </c>
      <c r="AJ984" s="162">
        <f t="shared" si="499"/>
        <v>2.5</v>
      </c>
      <c r="AK984" s="163">
        <f t="shared" si="515"/>
        <v>2.5</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f t="shared" si="500"/>
        <v>18</v>
      </c>
      <c r="AX984" s="165" t="str">
        <f t="shared" si="501"/>
        <v/>
      </c>
      <c r="AY984" s="193">
        <f t="shared" si="502"/>
        <v>18</v>
      </c>
      <c r="AZ984" s="183" t="str">
        <f t="shared" si="503"/>
        <v/>
      </c>
      <c r="BA984" s="173">
        <f t="shared" si="504"/>
        <v>0.25</v>
      </c>
      <c r="BB984" s="174" t="str">
        <f t="shared" si="505"/>
        <v/>
      </c>
      <c r="BC984" s="186">
        <f t="shared" si="528"/>
        <v>0.25</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650" t="s">
        <v>3912</v>
      </c>
      <c r="E985" s="18" t="s">
        <v>3508</v>
      </c>
      <c r="F985" s="17"/>
      <c r="G985" s="134">
        <v>44326</v>
      </c>
      <c r="H985" s="135">
        <v>44349</v>
      </c>
      <c r="I985" s="141"/>
      <c r="J985" s="25"/>
      <c r="K985" s="145"/>
      <c r="L985" s="28"/>
      <c r="M985" s="395">
        <v>44349</v>
      </c>
      <c r="N985" s="158">
        <f t="shared" si="511"/>
        <v>18</v>
      </c>
      <c r="O985" s="27"/>
      <c r="P985" s="27"/>
      <c r="Q985" s="27"/>
      <c r="R985" s="27" t="s">
        <v>0</v>
      </c>
      <c r="S985" s="27"/>
      <c r="T985" s="28"/>
      <c r="U985" s="29"/>
      <c r="V985" s="32">
        <v>0.25</v>
      </c>
      <c r="W985" s="318"/>
      <c r="X985" s="319"/>
      <c r="Y985" s="160">
        <f t="shared" si="497"/>
        <v>0.25</v>
      </c>
      <c r="Z985" s="159">
        <f t="shared" si="512"/>
        <v>2.5</v>
      </c>
      <c r="AA985" s="327"/>
      <c r="AB985" s="400">
        <f t="shared" si="521"/>
        <v>-30</v>
      </c>
      <c r="AC985" s="371"/>
      <c r="AD985" s="226" t="str">
        <f t="shared" si="498"/>
        <v/>
      </c>
      <c r="AE985" s="368">
        <f t="shared" si="513"/>
        <v>-27.5</v>
      </c>
      <c r="AF985" s="339"/>
      <c r="AG985" s="338"/>
      <c r="AH985" s="336"/>
      <c r="AI985" s="161">
        <f t="shared" si="514"/>
        <v>0</v>
      </c>
      <c r="AJ985" s="162">
        <f t="shared" si="499"/>
        <v>2.5</v>
      </c>
      <c r="AK985" s="163">
        <f t="shared" si="515"/>
        <v>2.5</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f t="shared" si="500"/>
        <v>18</v>
      </c>
      <c r="AX985" s="165" t="str">
        <f t="shared" si="501"/>
        <v/>
      </c>
      <c r="AY985" s="193">
        <f t="shared" si="502"/>
        <v>18</v>
      </c>
      <c r="AZ985" s="183" t="str">
        <f t="shared" si="503"/>
        <v/>
      </c>
      <c r="BA985" s="173">
        <f t="shared" si="504"/>
        <v>0.25</v>
      </c>
      <c r="BB985" s="174" t="str">
        <f t="shared" si="505"/>
        <v/>
      </c>
      <c r="BC985" s="186">
        <f t="shared" si="528"/>
        <v>0.25</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649" t="s">
        <v>3913</v>
      </c>
      <c r="E986" s="16" t="s">
        <v>3508</v>
      </c>
      <c r="F986" s="17"/>
      <c r="G986" s="134">
        <v>44326</v>
      </c>
      <c r="H986" s="135">
        <v>44349</v>
      </c>
      <c r="I986" s="141"/>
      <c r="J986" s="25"/>
      <c r="K986" s="145"/>
      <c r="L986" s="28"/>
      <c r="M986" s="395">
        <v>44349</v>
      </c>
      <c r="N986" s="158">
        <f t="shared" si="511"/>
        <v>18</v>
      </c>
      <c r="O986" s="27"/>
      <c r="P986" s="27"/>
      <c r="Q986" s="27"/>
      <c r="R986" s="27" t="s">
        <v>0</v>
      </c>
      <c r="S986" s="27"/>
      <c r="T986" s="28"/>
      <c r="U986" s="29"/>
      <c r="V986" s="32">
        <v>0.25</v>
      </c>
      <c r="W986" s="318"/>
      <c r="X986" s="319"/>
      <c r="Y986" s="160">
        <f t="shared" si="497"/>
        <v>0.25</v>
      </c>
      <c r="Z986" s="159">
        <f t="shared" si="512"/>
        <v>2.5</v>
      </c>
      <c r="AA986" s="327"/>
      <c r="AB986" s="400">
        <f t="shared" si="521"/>
        <v>-30</v>
      </c>
      <c r="AC986" s="371"/>
      <c r="AD986" s="226" t="str">
        <f t="shared" si="498"/>
        <v/>
      </c>
      <c r="AE986" s="368">
        <f t="shared" si="513"/>
        <v>-27.5</v>
      </c>
      <c r="AF986" s="339"/>
      <c r="AG986" s="338"/>
      <c r="AH986" s="336"/>
      <c r="AI986" s="161">
        <f t="shared" si="514"/>
        <v>0</v>
      </c>
      <c r="AJ986" s="162">
        <f t="shared" si="499"/>
        <v>2.5</v>
      </c>
      <c r="AK986" s="163">
        <f t="shared" si="515"/>
        <v>2.5</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f t="shared" si="500"/>
        <v>18</v>
      </c>
      <c r="AX986" s="165" t="str">
        <f t="shared" si="501"/>
        <v/>
      </c>
      <c r="AY986" s="193">
        <f t="shared" si="502"/>
        <v>18</v>
      </c>
      <c r="AZ986" s="183" t="str">
        <f t="shared" si="503"/>
        <v/>
      </c>
      <c r="BA986" s="173">
        <f t="shared" si="504"/>
        <v>0.25</v>
      </c>
      <c r="BB986" s="174" t="str">
        <f t="shared" si="505"/>
        <v/>
      </c>
      <c r="BC986" s="186">
        <f t="shared" si="528"/>
        <v>0.25</v>
      </c>
      <c r="BD986" s="174" t="str">
        <f t="shared" si="506"/>
        <v/>
      </c>
      <c r="BE986" s="201" t="str">
        <f t="shared" si="507"/>
        <v/>
      </c>
      <c r="BF986" s="174" t="str">
        <f t="shared" si="508"/>
        <v/>
      </c>
      <c r="BG986" s="186" t="str">
        <f t="shared" si="509"/>
        <v/>
      </c>
      <c r="BH986" s="175" t="str">
        <f t="shared" si="510"/>
        <v/>
      </c>
      <c r="BI986" s="632"/>
    </row>
    <row r="987" spans="1:61" ht="56.25" x14ac:dyDescent="0.3">
      <c r="A987" s="221"/>
      <c r="B987" s="222"/>
      <c r="C987" s="213">
        <v>976</v>
      </c>
      <c r="D987" s="660" t="s">
        <v>3908</v>
      </c>
      <c r="E987" s="16" t="s">
        <v>3505</v>
      </c>
      <c r="F987" s="17"/>
      <c r="G987" s="134">
        <v>44326</v>
      </c>
      <c r="H987" s="135">
        <v>44337</v>
      </c>
      <c r="I987" s="141" t="s">
        <v>0</v>
      </c>
      <c r="J987" s="25"/>
      <c r="K987" s="145"/>
      <c r="L987" s="28"/>
      <c r="M987" s="395">
        <v>44337</v>
      </c>
      <c r="N987" s="158">
        <f t="shared" si="511"/>
        <v>10</v>
      </c>
      <c r="O987" s="27"/>
      <c r="P987" s="27"/>
      <c r="Q987" s="27"/>
      <c r="R987" s="27" t="s">
        <v>0</v>
      </c>
      <c r="S987" s="27"/>
      <c r="T987" s="28"/>
      <c r="U987" s="29"/>
      <c r="V987" s="32">
        <v>0.25</v>
      </c>
      <c r="W987" s="318"/>
      <c r="X987" s="319"/>
      <c r="Y987" s="160">
        <f t="shared" si="497"/>
        <v>0.25</v>
      </c>
      <c r="Z987" s="159">
        <f t="shared" si="512"/>
        <v>2.5</v>
      </c>
      <c r="AA987" s="327"/>
      <c r="AB987" s="400">
        <f t="shared" si="521"/>
        <v>-30</v>
      </c>
      <c r="AC987" s="371"/>
      <c r="AD987" s="226" t="str">
        <f t="shared" si="498"/>
        <v/>
      </c>
      <c r="AE987" s="368">
        <f t="shared" si="513"/>
        <v>-27.5</v>
      </c>
      <c r="AF987" s="339"/>
      <c r="AG987" s="338"/>
      <c r="AH987" s="336"/>
      <c r="AI987" s="161">
        <f t="shared" si="514"/>
        <v>0</v>
      </c>
      <c r="AJ987" s="162">
        <f t="shared" si="499"/>
        <v>2.5</v>
      </c>
      <c r="AK987" s="163">
        <f t="shared" si="515"/>
        <v>2.5</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f t="shared" si="500"/>
        <v>10</v>
      </c>
      <c r="AX987" s="165" t="str">
        <f t="shared" si="501"/>
        <v/>
      </c>
      <c r="AY987" s="193">
        <f t="shared" si="502"/>
        <v>10</v>
      </c>
      <c r="AZ987" s="183" t="str">
        <f t="shared" si="503"/>
        <v/>
      </c>
      <c r="BA987" s="173">
        <f t="shared" si="504"/>
        <v>0.25</v>
      </c>
      <c r="BB987" s="174" t="str">
        <f t="shared" si="505"/>
        <v/>
      </c>
      <c r="BC987" s="186">
        <f t="shared" si="528"/>
        <v>0.25</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651" t="s">
        <v>3909</v>
      </c>
      <c r="E988" s="16" t="s">
        <v>3505</v>
      </c>
      <c r="F988" s="17"/>
      <c r="G988" s="134">
        <v>44326</v>
      </c>
      <c r="H988" s="135">
        <v>44337</v>
      </c>
      <c r="I988" s="141" t="s">
        <v>0</v>
      </c>
      <c r="J988" s="25"/>
      <c r="K988" s="145"/>
      <c r="L988" s="28"/>
      <c r="M988" s="395">
        <v>44337</v>
      </c>
      <c r="N988" s="158">
        <f t="shared" si="511"/>
        <v>10</v>
      </c>
      <c r="O988" s="27"/>
      <c r="P988" s="27"/>
      <c r="Q988" s="27"/>
      <c r="R988" s="27" t="s">
        <v>0</v>
      </c>
      <c r="S988" s="27"/>
      <c r="T988" s="28"/>
      <c r="U988" s="29"/>
      <c r="V988" s="32">
        <v>0.25</v>
      </c>
      <c r="W988" s="318"/>
      <c r="X988" s="319"/>
      <c r="Y988" s="160">
        <f t="shared" si="497"/>
        <v>0.25</v>
      </c>
      <c r="Z988" s="159">
        <f t="shared" si="512"/>
        <v>2.5</v>
      </c>
      <c r="AA988" s="327"/>
      <c r="AB988" s="400">
        <f t="shared" si="521"/>
        <v>-30</v>
      </c>
      <c r="AC988" s="371"/>
      <c r="AD988" s="226" t="str">
        <f t="shared" si="498"/>
        <v/>
      </c>
      <c r="AE988" s="368">
        <f t="shared" si="513"/>
        <v>-27.5</v>
      </c>
      <c r="AF988" s="339"/>
      <c r="AG988" s="338"/>
      <c r="AH988" s="336"/>
      <c r="AI988" s="161">
        <f t="shared" si="514"/>
        <v>0</v>
      </c>
      <c r="AJ988" s="162">
        <f t="shared" si="499"/>
        <v>2.5</v>
      </c>
      <c r="AK988" s="163">
        <f t="shared" si="515"/>
        <v>2.5</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f t="shared" si="500"/>
        <v>10</v>
      </c>
      <c r="AX988" s="165" t="str">
        <f t="shared" si="501"/>
        <v/>
      </c>
      <c r="AY988" s="193">
        <f t="shared" si="502"/>
        <v>10</v>
      </c>
      <c r="AZ988" s="183" t="str">
        <f t="shared" si="503"/>
        <v/>
      </c>
      <c r="BA988" s="173">
        <f t="shared" si="504"/>
        <v>0.25</v>
      </c>
      <c r="BB988" s="174" t="str">
        <f t="shared" si="505"/>
        <v/>
      </c>
      <c r="BC988" s="186">
        <f t="shared" si="528"/>
        <v>0.25</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651" t="s">
        <v>3910</v>
      </c>
      <c r="E989" s="18" t="s">
        <v>3505</v>
      </c>
      <c r="F989" s="17"/>
      <c r="G989" s="134">
        <v>44326</v>
      </c>
      <c r="H989" s="135">
        <v>44337</v>
      </c>
      <c r="I989" s="141" t="s">
        <v>0</v>
      </c>
      <c r="J989" s="25"/>
      <c r="K989" s="145"/>
      <c r="L989" s="28"/>
      <c r="M989" s="395">
        <v>44337</v>
      </c>
      <c r="N989" s="158">
        <f t="shared" si="511"/>
        <v>10</v>
      </c>
      <c r="O989" s="27"/>
      <c r="P989" s="27"/>
      <c r="Q989" s="27"/>
      <c r="R989" s="27" t="s">
        <v>0</v>
      </c>
      <c r="S989" s="27"/>
      <c r="T989" s="28"/>
      <c r="U989" s="29"/>
      <c r="V989" s="32">
        <v>0.25</v>
      </c>
      <c r="W989" s="318"/>
      <c r="X989" s="319"/>
      <c r="Y989" s="160">
        <f t="shared" si="497"/>
        <v>0.25</v>
      </c>
      <c r="Z989" s="159">
        <f t="shared" si="512"/>
        <v>2.5</v>
      </c>
      <c r="AA989" s="327"/>
      <c r="AB989" s="400">
        <f t="shared" si="521"/>
        <v>-30</v>
      </c>
      <c r="AC989" s="371"/>
      <c r="AD989" s="226" t="str">
        <f t="shared" si="498"/>
        <v/>
      </c>
      <c r="AE989" s="368">
        <f t="shared" si="513"/>
        <v>-27.5</v>
      </c>
      <c r="AF989" s="339"/>
      <c r="AG989" s="338"/>
      <c r="AH989" s="336"/>
      <c r="AI989" s="161">
        <f t="shared" si="514"/>
        <v>0</v>
      </c>
      <c r="AJ989" s="162">
        <f t="shared" si="499"/>
        <v>2.5</v>
      </c>
      <c r="AK989" s="163">
        <f t="shared" si="515"/>
        <v>2.5</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f t="shared" si="500"/>
        <v>10</v>
      </c>
      <c r="AX989" s="165" t="str">
        <f t="shared" si="501"/>
        <v/>
      </c>
      <c r="AY989" s="193">
        <f t="shared" si="502"/>
        <v>10</v>
      </c>
      <c r="AZ989" s="183" t="str">
        <f t="shared" si="503"/>
        <v/>
      </c>
      <c r="BA989" s="173">
        <f t="shared" si="504"/>
        <v>0.25</v>
      </c>
      <c r="BB989" s="174" t="str">
        <f t="shared" si="505"/>
        <v/>
      </c>
      <c r="BC989" s="186">
        <f t="shared" si="528"/>
        <v>0.25</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651" t="s">
        <v>3911</v>
      </c>
      <c r="E990" s="16" t="s">
        <v>3505</v>
      </c>
      <c r="F990" s="17"/>
      <c r="G990" s="134">
        <v>44326</v>
      </c>
      <c r="H990" s="135">
        <v>44337</v>
      </c>
      <c r="I990" s="141" t="s">
        <v>0</v>
      </c>
      <c r="J990" s="25"/>
      <c r="K990" s="145"/>
      <c r="L990" s="28"/>
      <c r="M990" s="395">
        <v>44337</v>
      </c>
      <c r="N990" s="158">
        <f t="shared" si="511"/>
        <v>10</v>
      </c>
      <c r="O990" s="27"/>
      <c r="P990" s="27"/>
      <c r="Q990" s="27"/>
      <c r="R990" s="27" t="s">
        <v>0</v>
      </c>
      <c r="S990" s="27"/>
      <c r="T990" s="28"/>
      <c r="U990" s="29"/>
      <c r="V990" s="32">
        <v>0.25</v>
      </c>
      <c r="W990" s="318"/>
      <c r="X990" s="319"/>
      <c r="Y990" s="160">
        <f t="shared" si="497"/>
        <v>0.25</v>
      </c>
      <c r="Z990" s="159">
        <f t="shared" si="512"/>
        <v>2.5</v>
      </c>
      <c r="AA990" s="327"/>
      <c r="AB990" s="400">
        <f t="shared" si="521"/>
        <v>-30</v>
      </c>
      <c r="AC990" s="371"/>
      <c r="AD990" s="226" t="str">
        <f t="shared" si="498"/>
        <v/>
      </c>
      <c r="AE990" s="368">
        <f t="shared" si="513"/>
        <v>-27.5</v>
      </c>
      <c r="AF990" s="339"/>
      <c r="AG990" s="338"/>
      <c r="AH990" s="336"/>
      <c r="AI990" s="161">
        <f t="shared" si="514"/>
        <v>0</v>
      </c>
      <c r="AJ990" s="162">
        <f t="shared" si="499"/>
        <v>2.5</v>
      </c>
      <c r="AK990" s="163">
        <f t="shared" si="515"/>
        <v>2.5</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f t="shared" si="500"/>
        <v>10</v>
      </c>
      <c r="AX990" s="165" t="str">
        <f t="shared" si="501"/>
        <v/>
      </c>
      <c r="AY990" s="193">
        <f t="shared" si="502"/>
        <v>10</v>
      </c>
      <c r="AZ990" s="183" t="str">
        <f t="shared" si="503"/>
        <v/>
      </c>
      <c r="BA990" s="173">
        <f t="shared" si="504"/>
        <v>0.25</v>
      </c>
      <c r="BB990" s="174" t="str">
        <f t="shared" si="505"/>
        <v/>
      </c>
      <c r="BC990" s="186">
        <f t="shared" si="528"/>
        <v>0.25</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652" t="s">
        <v>3912</v>
      </c>
      <c r="E991" s="16" t="s">
        <v>3505</v>
      </c>
      <c r="F991" s="17"/>
      <c r="G991" s="134">
        <v>44326</v>
      </c>
      <c r="H991" s="135">
        <v>44337</v>
      </c>
      <c r="I991" s="141" t="s">
        <v>0</v>
      </c>
      <c r="J991" s="25"/>
      <c r="K991" s="145"/>
      <c r="L991" s="28"/>
      <c r="M991" s="395">
        <v>44337</v>
      </c>
      <c r="N991" s="158">
        <f t="shared" si="511"/>
        <v>10</v>
      </c>
      <c r="O991" s="27"/>
      <c r="P991" s="27"/>
      <c r="Q991" s="27"/>
      <c r="R991" s="27" t="s">
        <v>0</v>
      </c>
      <c r="S991" s="27"/>
      <c r="T991" s="28"/>
      <c r="U991" s="29"/>
      <c r="V991" s="32">
        <v>0.25</v>
      </c>
      <c r="W991" s="318"/>
      <c r="X991" s="319"/>
      <c r="Y991" s="160">
        <f t="shared" si="497"/>
        <v>0.25</v>
      </c>
      <c r="Z991" s="159">
        <f t="shared" si="512"/>
        <v>2.5</v>
      </c>
      <c r="AA991" s="327"/>
      <c r="AB991" s="400">
        <f t="shared" si="521"/>
        <v>-30</v>
      </c>
      <c r="AC991" s="371"/>
      <c r="AD991" s="226" t="str">
        <f t="shared" si="498"/>
        <v/>
      </c>
      <c r="AE991" s="368">
        <f t="shared" si="513"/>
        <v>-27.5</v>
      </c>
      <c r="AF991" s="339"/>
      <c r="AG991" s="338"/>
      <c r="AH991" s="336"/>
      <c r="AI991" s="161">
        <f t="shared" si="514"/>
        <v>0</v>
      </c>
      <c r="AJ991" s="162">
        <f t="shared" si="499"/>
        <v>2.5</v>
      </c>
      <c r="AK991" s="163">
        <f t="shared" si="515"/>
        <v>2.5</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f t="shared" si="500"/>
        <v>10</v>
      </c>
      <c r="AX991" s="165" t="str">
        <f t="shared" si="501"/>
        <v/>
      </c>
      <c r="AY991" s="193">
        <f t="shared" si="502"/>
        <v>10</v>
      </c>
      <c r="AZ991" s="183" t="str">
        <f t="shared" si="503"/>
        <v/>
      </c>
      <c r="BA991" s="173">
        <f t="shared" si="504"/>
        <v>0.25</v>
      </c>
      <c r="BB991" s="174" t="str">
        <f t="shared" si="505"/>
        <v/>
      </c>
      <c r="BC991" s="186">
        <f t="shared" si="528"/>
        <v>0.25</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651" t="s">
        <v>3913</v>
      </c>
      <c r="E992" s="16" t="s">
        <v>3505</v>
      </c>
      <c r="F992" s="17"/>
      <c r="G992" s="134">
        <v>44326</v>
      </c>
      <c r="H992" s="135">
        <v>44337</v>
      </c>
      <c r="I992" s="141" t="s">
        <v>0</v>
      </c>
      <c r="J992" s="25"/>
      <c r="K992" s="145"/>
      <c r="L992" s="28"/>
      <c r="M992" s="395">
        <v>44337</v>
      </c>
      <c r="N992" s="158">
        <f t="shared" si="511"/>
        <v>10</v>
      </c>
      <c r="O992" s="27"/>
      <c r="P992" s="27"/>
      <c r="Q992" s="27"/>
      <c r="R992" s="27" t="s">
        <v>0</v>
      </c>
      <c r="S992" s="27"/>
      <c r="T992" s="28"/>
      <c r="U992" s="29"/>
      <c r="V992" s="32">
        <v>0.25</v>
      </c>
      <c r="W992" s="318"/>
      <c r="X992" s="319"/>
      <c r="Y992" s="160">
        <f t="shared" si="497"/>
        <v>0.25</v>
      </c>
      <c r="Z992" s="159">
        <f t="shared" si="512"/>
        <v>2.5</v>
      </c>
      <c r="AA992" s="327"/>
      <c r="AB992" s="400">
        <f t="shared" si="521"/>
        <v>-30</v>
      </c>
      <c r="AC992" s="371"/>
      <c r="AD992" s="226" t="str">
        <f t="shared" si="498"/>
        <v/>
      </c>
      <c r="AE992" s="368">
        <f t="shared" si="513"/>
        <v>-27.5</v>
      </c>
      <c r="AF992" s="339"/>
      <c r="AG992" s="338"/>
      <c r="AH992" s="336"/>
      <c r="AI992" s="161">
        <f t="shared" si="514"/>
        <v>0</v>
      </c>
      <c r="AJ992" s="162">
        <f t="shared" si="499"/>
        <v>2.5</v>
      </c>
      <c r="AK992" s="163">
        <f t="shared" si="515"/>
        <v>2.5</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f t="shared" si="500"/>
        <v>10</v>
      </c>
      <c r="AX992" s="165" t="str">
        <f t="shared" si="501"/>
        <v/>
      </c>
      <c r="AY992" s="193">
        <f t="shared" si="502"/>
        <v>10</v>
      </c>
      <c r="AZ992" s="183" t="str">
        <f t="shared" si="503"/>
        <v/>
      </c>
      <c r="BA992" s="173">
        <f t="shared" si="504"/>
        <v>0.25</v>
      </c>
      <c r="BB992" s="174" t="str">
        <f t="shared" si="505"/>
        <v/>
      </c>
      <c r="BC992" s="186">
        <f t="shared" si="528"/>
        <v>0.25</v>
      </c>
      <c r="BD992" s="174" t="str">
        <f t="shared" si="506"/>
        <v/>
      </c>
      <c r="BE992" s="201" t="str">
        <f t="shared" si="507"/>
        <v/>
      </c>
      <c r="BF992" s="174" t="str">
        <f t="shared" si="508"/>
        <v/>
      </c>
      <c r="BG992" s="186" t="str">
        <f t="shared" si="509"/>
        <v/>
      </c>
      <c r="BH992" s="175" t="str">
        <f t="shared" si="510"/>
        <v/>
      </c>
      <c r="BI992" s="632"/>
    </row>
    <row r="993" spans="1:86" ht="56.25" x14ac:dyDescent="0.3">
      <c r="A993" s="221"/>
      <c r="B993" s="222"/>
      <c r="C993" s="214">
        <v>982</v>
      </c>
      <c r="D993" s="661" t="s">
        <v>3908</v>
      </c>
      <c r="E993" s="18" t="s">
        <v>3541</v>
      </c>
      <c r="F993" s="17"/>
      <c r="G993" s="134">
        <v>44326</v>
      </c>
      <c r="H993" s="135">
        <v>44337</v>
      </c>
      <c r="I993" s="141" t="s">
        <v>0</v>
      </c>
      <c r="J993" s="25"/>
      <c r="K993" s="145"/>
      <c r="L993" s="28"/>
      <c r="M993" s="395">
        <v>44337</v>
      </c>
      <c r="N993" s="158">
        <f t="shared" si="511"/>
        <v>10</v>
      </c>
      <c r="O993" s="27"/>
      <c r="P993" s="27"/>
      <c r="Q993" s="27"/>
      <c r="R993" s="27" t="s">
        <v>0</v>
      </c>
      <c r="S993" s="27"/>
      <c r="T993" s="28"/>
      <c r="U993" s="29"/>
      <c r="V993" s="32">
        <v>0.25</v>
      </c>
      <c r="W993" s="318"/>
      <c r="X993" s="319"/>
      <c r="Y993" s="160">
        <f t="shared" si="497"/>
        <v>0.25</v>
      </c>
      <c r="Z993" s="159">
        <f t="shared" si="512"/>
        <v>2.5</v>
      </c>
      <c r="AA993" s="327"/>
      <c r="AB993" s="400">
        <f t="shared" si="521"/>
        <v>-30</v>
      </c>
      <c r="AC993" s="371"/>
      <c r="AD993" s="226" t="str">
        <f t="shared" si="498"/>
        <v/>
      </c>
      <c r="AE993" s="368">
        <f t="shared" si="513"/>
        <v>-27.5</v>
      </c>
      <c r="AF993" s="339"/>
      <c r="AG993" s="338"/>
      <c r="AH993" s="336"/>
      <c r="AI993" s="161">
        <f t="shared" si="514"/>
        <v>0</v>
      </c>
      <c r="AJ993" s="162">
        <f t="shared" si="499"/>
        <v>2.5</v>
      </c>
      <c r="AK993" s="163">
        <f t="shared" si="515"/>
        <v>2.5</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f t="shared" si="500"/>
        <v>10</v>
      </c>
      <c r="AX993" s="165" t="str">
        <f t="shared" si="501"/>
        <v/>
      </c>
      <c r="AY993" s="193">
        <f t="shared" si="502"/>
        <v>10</v>
      </c>
      <c r="AZ993" s="183" t="str">
        <f t="shared" si="503"/>
        <v/>
      </c>
      <c r="BA993" s="173">
        <f t="shared" si="504"/>
        <v>0.25</v>
      </c>
      <c r="BB993" s="174" t="str">
        <f t="shared" si="505"/>
        <v/>
      </c>
      <c r="BC993" s="186">
        <f t="shared" si="528"/>
        <v>0.25</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653" t="s">
        <v>3909</v>
      </c>
      <c r="E994" s="16" t="s">
        <v>3541</v>
      </c>
      <c r="F994" s="17"/>
      <c r="G994" s="134">
        <v>44326</v>
      </c>
      <c r="H994" s="135">
        <v>44337</v>
      </c>
      <c r="I994" s="141" t="s">
        <v>0</v>
      </c>
      <c r="J994" s="25"/>
      <c r="K994" s="145"/>
      <c r="L994" s="28"/>
      <c r="M994" s="395">
        <v>44337</v>
      </c>
      <c r="N994" s="158">
        <f t="shared" si="511"/>
        <v>10</v>
      </c>
      <c r="O994" s="27"/>
      <c r="P994" s="27"/>
      <c r="Q994" s="27"/>
      <c r="R994" s="27" t="s">
        <v>0</v>
      </c>
      <c r="S994" s="27"/>
      <c r="T994" s="28"/>
      <c r="U994" s="29"/>
      <c r="V994" s="32">
        <v>0.25</v>
      </c>
      <c r="W994" s="318"/>
      <c r="X994" s="319"/>
      <c r="Y994" s="160">
        <f t="shared" si="497"/>
        <v>0.25</v>
      </c>
      <c r="Z994" s="159">
        <f t="shared" si="512"/>
        <v>2.5</v>
      </c>
      <c r="AA994" s="327"/>
      <c r="AB994" s="400">
        <f t="shared" si="521"/>
        <v>-30</v>
      </c>
      <c r="AC994" s="371"/>
      <c r="AD994" s="226" t="str">
        <f t="shared" si="498"/>
        <v/>
      </c>
      <c r="AE994" s="368">
        <f t="shared" si="513"/>
        <v>-27.5</v>
      </c>
      <c r="AF994" s="339"/>
      <c r="AG994" s="338"/>
      <c r="AH994" s="336"/>
      <c r="AI994" s="161">
        <f t="shared" si="514"/>
        <v>0</v>
      </c>
      <c r="AJ994" s="162">
        <f t="shared" si="499"/>
        <v>2.5</v>
      </c>
      <c r="AK994" s="163">
        <f t="shared" si="515"/>
        <v>2.5</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f t="shared" si="500"/>
        <v>10</v>
      </c>
      <c r="AX994" s="165" t="str">
        <f t="shared" si="501"/>
        <v/>
      </c>
      <c r="AY994" s="193">
        <f t="shared" si="502"/>
        <v>10</v>
      </c>
      <c r="AZ994" s="183" t="str">
        <f t="shared" si="503"/>
        <v/>
      </c>
      <c r="BA994" s="173">
        <f t="shared" si="504"/>
        <v>0.25</v>
      </c>
      <c r="BB994" s="174" t="str">
        <f t="shared" si="505"/>
        <v/>
      </c>
      <c r="BC994" s="186">
        <f t="shared" si="528"/>
        <v>0.25</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653" t="s">
        <v>3910</v>
      </c>
      <c r="E995" s="16" t="s">
        <v>3541</v>
      </c>
      <c r="F995" s="17"/>
      <c r="G995" s="134">
        <v>44326</v>
      </c>
      <c r="H995" s="135">
        <v>44337</v>
      </c>
      <c r="I995" s="141" t="s">
        <v>0</v>
      </c>
      <c r="J995" s="25"/>
      <c r="K995" s="145"/>
      <c r="L995" s="28"/>
      <c r="M995" s="395">
        <v>44337</v>
      </c>
      <c r="N995" s="158">
        <f t="shared" si="511"/>
        <v>10</v>
      </c>
      <c r="O995" s="27"/>
      <c r="P995" s="27"/>
      <c r="Q995" s="27"/>
      <c r="R995" s="27" t="s">
        <v>0</v>
      </c>
      <c r="S995" s="27"/>
      <c r="T995" s="28"/>
      <c r="U995" s="29"/>
      <c r="V995" s="32">
        <v>0.25</v>
      </c>
      <c r="W995" s="318"/>
      <c r="X995" s="319"/>
      <c r="Y995" s="160">
        <f t="shared" si="497"/>
        <v>0.25</v>
      </c>
      <c r="Z995" s="159">
        <f t="shared" si="512"/>
        <v>2.5</v>
      </c>
      <c r="AA995" s="327"/>
      <c r="AB995" s="400">
        <f t="shared" si="521"/>
        <v>-30</v>
      </c>
      <c r="AC995" s="371"/>
      <c r="AD995" s="226" t="str">
        <f t="shared" si="498"/>
        <v/>
      </c>
      <c r="AE995" s="368">
        <f t="shared" si="513"/>
        <v>-27.5</v>
      </c>
      <c r="AF995" s="339"/>
      <c r="AG995" s="338"/>
      <c r="AH995" s="336"/>
      <c r="AI995" s="161">
        <f t="shared" si="514"/>
        <v>0</v>
      </c>
      <c r="AJ995" s="162">
        <f t="shared" si="499"/>
        <v>2.5</v>
      </c>
      <c r="AK995" s="163">
        <f t="shared" si="515"/>
        <v>2.5</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f t="shared" si="500"/>
        <v>10</v>
      </c>
      <c r="AX995" s="165" t="str">
        <f t="shared" si="501"/>
        <v/>
      </c>
      <c r="AY995" s="193">
        <f t="shared" si="502"/>
        <v>10</v>
      </c>
      <c r="AZ995" s="183" t="str">
        <f t="shared" si="503"/>
        <v/>
      </c>
      <c r="BA995" s="173">
        <f t="shared" si="504"/>
        <v>0.25</v>
      </c>
      <c r="BB995" s="174" t="str">
        <f t="shared" si="505"/>
        <v/>
      </c>
      <c r="BC995" s="186">
        <f t="shared" si="528"/>
        <v>0.25</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653" t="s">
        <v>3911</v>
      </c>
      <c r="E996" s="16" t="s">
        <v>3541</v>
      </c>
      <c r="F996" s="17"/>
      <c r="G996" s="134">
        <v>44326</v>
      </c>
      <c r="H996" s="135">
        <v>44337</v>
      </c>
      <c r="I996" s="141" t="s">
        <v>0</v>
      </c>
      <c r="J996" s="25"/>
      <c r="K996" s="145"/>
      <c r="L996" s="28"/>
      <c r="M996" s="395">
        <v>44337</v>
      </c>
      <c r="N996" s="158">
        <f t="shared" si="511"/>
        <v>10</v>
      </c>
      <c r="O996" s="27"/>
      <c r="P996" s="27"/>
      <c r="Q996" s="27"/>
      <c r="R996" s="27" t="s">
        <v>0</v>
      </c>
      <c r="S996" s="27"/>
      <c r="T996" s="28"/>
      <c r="U996" s="29"/>
      <c r="V996" s="32">
        <v>0.25</v>
      </c>
      <c r="W996" s="318"/>
      <c r="X996" s="319"/>
      <c r="Y996" s="160">
        <f t="shared" si="497"/>
        <v>0.25</v>
      </c>
      <c r="Z996" s="159">
        <f t="shared" si="512"/>
        <v>2.5</v>
      </c>
      <c r="AA996" s="327"/>
      <c r="AB996" s="400">
        <f t="shared" si="521"/>
        <v>-30</v>
      </c>
      <c r="AC996" s="371"/>
      <c r="AD996" s="226" t="str">
        <f t="shared" si="498"/>
        <v/>
      </c>
      <c r="AE996" s="368">
        <f t="shared" si="513"/>
        <v>-27.5</v>
      </c>
      <c r="AF996" s="339"/>
      <c r="AG996" s="338"/>
      <c r="AH996" s="336"/>
      <c r="AI996" s="161">
        <f t="shared" si="514"/>
        <v>0</v>
      </c>
      <c r="AJ996" s="162">
        <f t="shared" si="499"/>
        <v>2.5</v>
      </c>
      <c r="AK996" s="163">
        <f t="shared" si="515"/>
        <v>2.5</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f t="shared" si="500"/>
        <v>10</v>
      </c>
      <c r="AX996" s="165" t="str">
        <f t="shared" si="501"/>
        <v/>
      </c>
      <c r="AY996" s="193">
        <f t="shared" si="502"/>
        <v>10</v>
      </c>
      <c r="AZ996" s="183" t="str">
        <f t="shared" si="503"/>
        <v/>
      </c>
      <c r="BA996" s="173">
        <f t="shared" si="504"/>
        <v>0.25</v>
      </c>
      <c r="BB996" s="174" t="str">
        <f t="shared" si="505"/>
        <v/>
      </c>
      <c r="BC996" s="186">
        <f t="shared" si="528"/>
        <v>0.25</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654" t="s">
        <v>3912</v>
      </c>
      <c r="E997" s="18" t="s">
        <v>3541</v>
      </c>
      <c r="F997" s="17"/>
      <c r="G997" s="134">
        <v>44326</v>
      </c>
      <c r="H997" s="135">
        <v>44337</v>
      </c>
      <c r="I997" s="141" t="s">
        <v>0</v>
      </c>
      <c r="J997" s="25"/>
      <c r="K997" s="145"/>
      <c r="L997" s="28"/>
      <c r="M997" s="395">
        <v>44337</v>
      </c>
      <c r="N997" s="158">
        <f t="shared" si="511"/>
        <v>10</v>
      </c>
      <c r="O997" s="27"/>
      <c r="P997" s="27"/>
      <c r="Q997" s="27"/>
      <c r="R997" s="27" t="s">
        <v>0</v>
      </c>
      <c r="S997" s="27"/>
      <c r="T997" s="28"/>
      <c r="U997" s="29"/>
      <c r="V997" s="32">
        <v>0.25</v>
      </c>
      <c r="W997" s="318"/>
      <c r="X997" s="319"/>
      <c r="Y997" s="160">
        <f t="shared" si="497"/>
        <v>0.25</v>
      </c>
      <c r="Z997" s="159">
        <f t="shared" si="512"/>
        <v>2.5</v>
      </c>
      <c r="AA997" s="327"/>
      <c r="AB997" s="400">
        <f t="shared" si="521"/>
        <v>-30</v>
      </c>
      <c r="AC997" s="371"/>
      <c r="AD997" s="226" t="str">
        <f t="shared" si="498"/>
        <v/>
      </c>
      <c r="AE997" s="368">
        <f t="shared" si="513"/>
        <v>-27.5</v>
      </c>
      <c r="AF997" s="339"/>
      <c r="AG997" s="338"/>
      <c r="AH997" s="336"/>
      <c r="AI997" s="161">
        <f t="shared" si="514"/>
        <v>0</v>
      </c>
      <c r="AJ997" s="162">
        <f t="shared" si="499"/>
        <v>2.5</v>
      </c>
      <c r="AK997" s="163">
        <f t="shared" si="515"/>
        <v>2.5</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f t="shared" si="500"/>
        <v>10</v>
      </c>
      <c r="AX997" s="165" t="str">
        <f t="shared" si="501"/>
        <v/>
      </c>
      <c r="AY997" s="193">
        <f t="shared" si="502"/>
        <v>10</v>
      </c>
      <c r="AZ997" s="183" t="str">
        <f t="shared" si="503"/>
        <v/>
      </c>
      <c r="BA997" s="173">
        <f t="shared" si="504"/>
        <v>0.25</v>
      </c>
      <c r="BB997" s="174" t="str">
        <f t="shared" si="505"/>
        <v/>
      </c>
      <c r="BC997" s="186">
        <f t="shared" si="528"/>
        <v>0.25</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653" t="s">
        <v>3913</v>
      </c>
      <c r="E998" s="16" t="s">
        <v>3541</v>
      </c>
      <c r="F998" s="17"/>
      <c r="G998" s="134">
        <v>44326</v>
      </c>
      <c r="H998" s="137">
        <v>44337</v>
      </c>
      <c r="I998" s="143" t="s">
        <v>0</v>
      </c>
      <c r="J998" s="80"/>
      <c r="K998" s="147"/>
      <c r="L998" s="30"/>
      <c r="M998" s="395">
        <v>44337</v>
      </c>
      <c r="N998" s="158">
        <f t="shared" si="511"/>
        <v>10</v>
      </c>
      <c r="O998" s="27"/>
      <c r="P998" s="27"/>
      <c r="Q998" s="27"/>
      <c r="R998" s="27" t="s">
        <v>0</v>
      </c>
      <c r="S998" s="27"/>
      <c r="T998" s="28"/>
      <c r="U998" s="29"/>
      <c r="V998" s="32">
        <v>0.25</v>
      </c>
      <c r="W998" s="318"/>
      <c r="X998" s="319"/>
      <c r="Y998" s="160">
        <f t="shared" si="497"/>
        <v>0.25</v>
      </c>
      <c r="Z998" s="159">
        <f t="shared" si="512"/>
        <v>2.5</v>
      </c>
      <c r="AA998" s="327"/>
      <c r="AB998" s="400">
        <f t="shared" si="521"/>
        <v>-30</v>
      </c>
      <c r="AC998" s="371"/>
      <c r="AD998" s="226" t="str">
        <f t="shared" si="498"/>
        <v/>
      </c>
      <c r="AE998" s="368">
        <f t="shared" si="513"/>
        <v>-27.5</v>
      </c>
      <c r="AF998" s="339"/>
      <c r="AG998" s="338"/>
      <c r="AH998" s="336"/>
      <c r="AI998" s="161">
        <f t="shared" si="514"/>
        <v>0</v>
      </c>
      <c r="AJ998" s="162">
        <f t="shared" si="499"/>
        <v>2.5</v>
      </c>
      <c r="AK998" s="163">
        <f t="shared" si="515"/>
        <v>2.5</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f t="shared" si="500"/>
        <v>10</v>
      </c>
      <c r="AX998" s="165" t="str">
        <f t="shared" si="501"/>
        <v/>
      </c>
      <c r="AY998" s="193">
        <f t="shared" si="502"/>
        <v>10</v>
      </c>
      <c r="AZ998" s="183" t="str">
        <f t="shared" si="503"/>
        <v/>
      </c>
      <c r="BA998" s="173">
        <f t="shared" si="504"/>
        <v>0.25</v>
      </c>
      <c r="BB998" s="174" t="str">
        <f t="shared" si="505"/>
        <v/>
      </c>
      <c r="BC998" s="186">
        <f t="shared" si="528"/>
        <v>0.25</v>
      </c>
      <c r="BD998" s="174" t="str">
        <f t="shared" si="506"/>
        <v/>
      </c>
      <c r="BE998" s="201" t="str">
        <f t="shared" si="507"/>
        <v/>
      </c>
      <c r="BF998" s="174" t="str">
        <f t="shared" si="508"/>
        <v/>
      </c>
      <c r="BG998" s="186" t="str">
        <f t="shared" si="509"/>
        <v/>
      </c>
      <c r="BH998" s="175" t="str">
        <f t="shared" si="510"/>
        <v/>
      </c>
      <c r="BI998" s="632"/>
    </row>
    <row r="999" spans="1:86" ht="112.5" x14ac:dyDescent="0.3">
      <c r="A999" s="221"/>
      <c r="B999" s="222"/>
      <c r="C999" s="214">
        <v>988</v>
      </c>
      <c r="D999" s="640" t="s">
        <v>3914</v>
      </c>
      <c r="E999" s="16" t="s">
        <v>3508</v>
      </c>
      <c r="F999" s="17"/>
      <c r="G999" s="134">
        <v>44326</v>
      </c>
      <c r="H999" s="135">
        <v>44349</v>
      </c>
      <c r="I999" s="141"/>
      <c r="J999" s="25"/>
      <c r="K999" s="145"/>
      <c r="L999" s="28"/>
      <c r="M999" s="395">
        <v>44349</v>
      </c>
      <c r="N999" s="158">
        <f t="shared" si="511"/>
        <v>18</v>
      </c>
      <c r="O999" s="27"/>
      <c r="P999" s="27"/>
      <c r="Q999" s="27"/>
      <c r="R999" s="27" t="s">
        <v>0</v>
      </c>
      <c r="S999" s="27"/>
      <c r="T999" s="28"/>
      <c r="U999" s="29"/>
      <c r="V999" s="32">
        <v>0.25</v>
      </c>
      <c r="W999" s="318"/>
      <c r="X999" s="319"/>
      <c r="Y999" s="160">
        <f t="shared" si="497"/>
        <v>0.25</v>
      </c>
      <c r="Z999" s="159">
        <f t="shared" si="512"/>
        <v>2.5</v>
      </c>
      <c r="AA999" s="327"/>
      <c r="AB999" s="400">
        <f t="shared" si="521"/>
        <v>-30</v>
      </c>
      <c r="AC999" s="371"/>
      <c r="AD999" s="226" t="str">
        <f t="shared" si="498"/>
        <v/>
      </c>
      <c r="AE999" s="368">
        <f t="shared" si="513"/>
        <v>-27.5</v>
      </c>
      <c r="AF999" s="339"/>
      <c r="AG999" s="338"/>
      <c r="AH999" s="336"/>
      <c r="AI999" s="161">
        <f t="shared" si="514"/>
        <v>0</v>
      </c>
      <c r="AJ999" s="162">
        <f t="shared" si="499"/>
        <v>2.5</v>
      </c>
      <c r="AK999" s="163">
        <f t="shared" si="515"/>
        <v>2.5</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f t="shared" si="500"/>
        <v>18</v>
      </c>
      <c r="AX999" s="165" t="str">
        <f t="shared" si="501"/>
        <v/>
      </c>
      <c r="AY999" s="193">
        <f t="shared" si="502"/>
        <v>18</v>
      </c>
      <c r="AZ999" s="183" t="str">
        <f t="shared" si="503"/>
        <v/>
      </c>
      <c r="BA999" s="173">
        <f t="shared" si="504"/>
        <v>0.25</v>
      </c>
      <c r="BB999" s="174" t="str">
        <f t="shared" si="505"/>
        <v/>
      </c>
      <c r="BC999" s="186">
        <f t="shared" si="528"/>
        <v>0.25</v>
      </c>
      <c r="BD999" s="174" t="str">
        <f t="shared" si="506"/>
        <v/>
      </c>
      <c r="BE999" s="201" t="str">
        <f t="shared" si="507"/>
        <v/>
      </c>
      <c r="BF999" s="174" t="str">
        <f t="shared" si="508"/>
        <v/>
      </c>
      <c r="BG999" s="186" t="str">
        <f t="shared" si="509"/>
        <v/>
      </c>
      <c r="BH999" s="175" t="str">
        <f t="shared" si="510"/>
        <v/>
      </c>
      <c r="BI999" s="632"/>
    </row>
    <row r="1000" spans="1:86" ht="112.5" x14ac:dyDescent="0.3">
      <c r="A1000" s="221"/>
      <c r="B1000" s="222"/>
      <c r="C1000" s="213">
        <v>989</v>
      </c>
      <c r="D1000" s="643" t="s">
        <v>3914</v>
      </c>
      <c r="E1000" s="16" t="s">
        <v>3505</v>
      </c>
      <c r="F1000" s="17"/>
      <c r="G1000" s="134">
        <v>44326</v>
      </c>
      <c r="H1000" s="135">
        <v>44337</v>
      </c>
      <c r="I1000" s="141" t="s">
        <v>0</v>
      </c>
      <c r="J1000" s="25"/>
      <c r="K1000" s="145"/>
      <c r="L1000" s="28"/>
      <c r="M1000" s="395">
        <v>44337</v>
      </c>
      <c r="N1000" s="158">
        <f t="shared" si="511"/>
        <v>10</v>
      </c>
      <c r="O1000" s="27"/>
      <c r="P1000" s="27"/>
      <c r="Q1000" s="27"/>
      <c r="R1000" s="27" t="s">
        <v>0</v>
      </c>
      <c r="S1000" s="27"/>
      <c r="T1000" s="28"/>
      <c r="U1000" s="29"/>
      <c r="V1000" s="32">
        <v>0.25</v>
      </c>
      <c r="W1000" s="318"/>
      <c r="X1000" s="319"/>
      <c r="Y1000" s="160">
        <f t="shared" si="497"/>
        <v>0.25</v>
      </c>
      <c r="Z1000" s="159">
        <f t="shared" si="512"/>
        <v>2.5</v>
      </c>
      <c r="AA1000" s="327"/>
      <c r="AB1000" s="400">
        <f t="shared" si="521"/>
        <v>-30</v>
      </c>
      <c r="AC1000" s="371"/>
      <c r="AD1000" s="226" t="str">
        <f t="shared" si="498"/>
        <v/>
      </c>
      <c r="AE1000" s="368">
        <f t="shared" si="513"/>
        <v>-27.5</v>
      </c>
      <c r="AF1000" s="339"/>
      <c r="AG1000" s="338"/>
      <c r="AH1000" s="336"/>
      <c r="AI1000" s="161">
        <f t="shared" si="514"/>
        <v>0</v>
      </c>
      <c r="AJ1000" s="162">
        <f t="shared" si="499"/>
        <v>2.5</v>
      </c>
      <c r="AK1000" s="163">
        <f t="shared" si="515"/>
        <v>2.5</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f t="shared" si="500"/>
        <v>10</v>
      </c>
      <c r="AX1000" s="165" t="str">
        <f t="shared" si="501"/>
        <v/>
      </c>
      <c r="AY1000" s="193">
        <f t="shared" si="502"/>
        <v>10</v>
      </c>
      <c r="AZ1000" s="183" t="str">
        <f t="shared" si="503"/>
        <v/>
      </c>
      <c r="BA1000" s="173">
        <f t="shared" si="504"/>
        <v>0.25</v>
      </c>
      <c r="BB1000" s="174" t="str">
        <f t="shared" si="505"/>
        <v/>
      </c>
      <c r="BC1000" s="186">
        <f t="shared" si="528"/>
        <v>0.25</v>
      </c>
      <c r="BD1000" s="174" t="str">
        <f t="shared" si="506"/>
        <v/>
      </c>
      <c r="BE1000" s="201" t="str">
        <f t="shared" si="507"/>
        <v/>
      </c>
      <c r="BF1000" s="174" t="str">
        <f t="shared" si="508"/>
        <v/>
      </c>
      <c r="BG1000" s="186" t="str">
        <f t="shared" si="509"/>
        <v/>
      </c>
      <c r="BH1000" s="175" t="str">
        <f t="shared" si="510"/>
        <v/>
      </c>
      <c r="BI1000" s="632"/>
    </row>
    <row r="1001" spans="1:86" ht="112.5" x14ac:dyDescent="0.3">
      <c r="A1001" s="221"/>
      <c r="B1001" s="222"/>
      <c r="C1001" s="214">
        <v>990</v>
      </c>
      <c r="D1001" s="647" t="s">
        <v>3914</v>
      </c>
      <c r="E1001" s="18" t="s">
        <v>3541</v>
      </c>
      <c r="F1001" s="17"/>
      <c r="G1001" s="134">
        <v>44326</v>
      </c>
      <c r="H1001" s="135">
        <v>44337</v>
      </c>
      <c r="I1001" s="141" t="s">
        <v>0</v>
      </c>
      <c r="J1001" s="25"/>
      <c r="K1001" s="145"/>
      <c r="L1001" s="28"/>
      <c r="M1001" s="395">
        <v>44337</v>
      </c>
      <c r="N1001" s="158">
        <f t="shared" si="511"/>
        <v>10</v>
      </c>
      <c r="O1001" s="27"/>
      <c r="P1001" s="27"/>
      <c r="Q1001" s="27"/>
      <c r="R1001" s="27" t="s">
        <v>0</v>
      </c>
      <c r="S1001" s="27"/>
      <c r="T1001" s="28"/>
      <c r="U1001" s="29"/>
      <c r="V1001" s="32">
        <v>0.25</v>
      </c>
      <c r="W1001" s="318"/>
      <c r="X1001" s="319"/>
      <c r="Y1001" s="160">
        <f t="shared" si="497"/>
        <v>0.25</v>
      </c>
      <c r="Z1001" s="159">
        <f t="shared" si="512"/>
        <v>2.5</v>
      </c>
      <c r="AA1001" s="327"/>
      <c r="AB1001" s="400">
        <f t="shared" si="521"/>
        <v>-30</v>
      </c>
      <c r="AC1001" s="371"/>
      <c r="AD1001" s="226" t="str">
        <f t="shared" si="498"/>
        <v/>
      </c>
      <c r="AE1001" s="368">
        <f t="shared" si="513"/>
        <v>-27.5</v>
      </c>
      <c r="AF1001" s="339"/>
      <c r="AG1001" s="338"/>
      <c r="AH1001" s="336"/>
      <c r="AI1001" s="161">
        <f t="shared" si="514"/>
        <v>0</v>
      </c>
      <c r="AJ1001" s="162">
        <f t="shared" si="499"/>
        <v>2.5</v>
      </c>
      <c r="AK1001" s="163">
        <f t="shared" si="515"/>
        <v>2.5</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f t="shared" si="500"/>
        <v>10</v>
      </c>
      <c r="AX1001" s="165" t="str">
        <f t="shared" si="501"/>
        <v/>
      </c>
      <c r="AY1001" s="193">
        <f t="shared" si="502"/>
        <v>10</v>
      </c>
      <c r="AZ1001" s="183" t="str">
        <f t="shared" si="503"/>
        <v/>
      </c>
      <c r="BA1001" s="173">
        <f t="shared" si="504"/>
        <v>0.25</v>
      </c>
      <c r="BB1001" s="174" t="str">
        <f t="shared" si="505"/>
        <v/>
      </c>
      <c r="BC1001" s="186">
        <f t="shared" si="528"/>
        <v>0.25</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267:X311 V317:X361 V417:X461 V467:X511 V536:X536 V717:X761 V767:X811 V924:X961 AA66:AC111 AA116:AC161 AA166:AC211 AA516:AC561 AE466:AI512 O66:U111 O116:U161 O166:U211 O216:U261 O266:U311 O316:U361 O366:U411 O416:U461 O466:U511 O516:U561 O566:U611 O616:U658 O700:X702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AA216:AC262 AA266:AC312 AA316:AC362 AA366:AC412 AA416:AC462 AA916:AC962 AA866:AC912 AA816:AC862 AA766:AC812 AA716:AC762 AA666:AC712 AA616:AC662 AA566:AC612 AA466:AC512 AH22:AH61 V17:X18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O33:X61 V367:X411 V167:X209 V225:X261 V617:X658 W605:X611 V867:X911 V817:X861 X917:X923 W517:X535 X567:X571 X537:X561 V572:X604 O666:Q699 S666:U699 O659:Q661 S659:U661 W659:X661 W667:X699 O703:U711 X703:X711 O22:U32 W22:X32 W19:X20 W217:X224 W210:X211">
    <cfRule type="cellIs" dxfId="1030" priority="1189" operator="equal">
      <formula>0</formula>
    </cfRule>
  </conditionalFormatting>
  <conditionalFormatting sqref="AI5:AI9 AI12:AI1011">
    <cfRule type="cellIs" dxfId="1029" priority="1188" operator="lessThan">
      <formula>0</formula>
    </cfRule>
  </conditionalFormatting>
  <conditionalFormatting sqref="AE6:AE8">
    <cfRule type="cellIs" dxfId="1028" priority="1185" operator="equal">
      <formula>0</formula>
    </cfRule>
    <cfRule type="cellIs" dxfId="1027" priority="1186" operator="equal">
      <formula>0</formula>
    </cfRule>
    <cfRule type="cellIs" dxfId="1026" priority="1187" operator="equal">
      <formula>0</formula>
    </cfRule>
  </conditionalFormatting>
  <conditionalFormatting sqref="AE3 F11:AC11 AE10:AE1011 AE5:AE8">
    <cfRule type="cellIs" dxfId="1025" priority="1183" operator="greaterThanOrEqual">
      <formula>0</formula>
    </cfRule>
  </conditionalFormatting>
  <conditionalFormatting sqref="AE1:AE3 F11:AC11 AE5:AE8 AE10:AE64990">
    <cfRule type="cellIs" dxfId="1024" priority="1181" operator="equal">
      <formula>0</formula>
    </cfRule>
    <cfRule type="cellIs" dxfId="1023" priority="11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22" priority="1179" operator="lessThan">
      <formula>0</formula>
    </cfRule>
  </conditionalFormatting>
  <conditionalFormatting sqref="AD5:AD8">
    <cfRule type="cellIs" dxfId="1021" priority="1174" operator="lessThan">
      <formula>0</formula>
    </cfRule>
  </conditionalFormatting>
  <conditionalFormatting sqref="AD5:AD8">
    <cfRule type="cellIs" dxfId="1020" priority="1152" stopIfTrue="1" operator="lessThan">
      <formula>0</formula>
    </cfRule>
  </conditionalFormatting>
  <conditionalFormatting sqref="I10:J11">
    <cfRule type="containsText" dxfId="1019" priority="1163" operator="containsText" text="/">
      <formula>NOT(ISERROR(SEARCH("/",I10)))</formula>
    </cfRule>
    <cfRule type="cellIs" dxfId="1018" priority="1164" operator="greaterThan">
      <formula>"1/0/1900"</formula>
    </cfRule>
    <cfRule type="cellIs" dxfId="1017" priority="1165" operator="greaterThan">
      <formula>0</formula>
    </cfRule>
  </conditionalFormatting>
  <conditionalFormatting sqref="I10:J177 N12:N1011 I323:J352 J305:J322 I285:J304 J267:J284 I183:J188 J178:J182 I195:J243 J189:J194 I249:J266 J244:J248 I613:J627 J600:J612 I641:J1011 J628:J640 I363:J506 J353:J362 I536:J536 J507:J535 I572:J599 J537:J571">
    <cfRule type="cellIs" dxfId="1016" priority="1162" operator="greaterThan">
      <formula>0</formula>
    </cfRule>
  </conditionalFormatting>
  <conditionalFormatting sqref="F11:AC11 AE10:AE1011 AE5:AE8">
    <cfRule type="cellIs" dxfId="1015" priority="1151" operator="lessThan">
      <formula>0</formula>
    </cfRule>
    <cfRule type="cellIs" dxfId="1014" priority="1158" operator="between">
      <formula>-1</formula>
      <formula>999999999999</formula>
    </cfRule>
    <cfRule type="cellIs" dxfId="1013" priority="1159" operator="lessThan">
      <formula>0</formula>
    </cfRule>
    <cfRule type="cellIs" dxfId="1012" priority="1160" operator="greaterThan">
      <formula>0</formula>
    </cfRule>
    <cfRule type="cellIs" dxfId="1011" priority="1161" operator="equal">
      <formula>0</formula>
    </cfRule>
  </conditionalFormatting>
  <conditionalFormatting sqref="F11:AC11 AE10:AE11">
    <cfRule type="cellIs" dxfId="1010" priority="1153" stopIfTrue="1" operator="equal">
      <formula>0</formula>
    </cfRule>
    <cfRule type="cellIs" dxfId="1009" priority="1154" operator="notBetween">
      <formula>0</formula>
      <formula>1</formula>
    </cfRule>
    <cfRule type="cellIs" priority="1155" stopIfTrue="1" operator="notBetween">
      <formula>0</formula>
      <formula>1</formula>
    </cfRule>
    <cfRule type="cellIs" dxfId="1008" priority="1156" operator="between">
      <formula>-1</formula>
      <formula>9999999</formula>
    </cfRule>
  </conditionalFormatting>
  <conditionalFormatting sqref="F11:AC11 AE10:AE1011 AD5:AE8">
    <cfRule type="cellIs" dxfId="1007" priority="1157" operator="notBetween">
      <formula>0</formula>
      <formula>1</formula>
    </cfRule>
    <cfRule type="cellIs" dxfId="1006" priority="1167" operator="notBetween">
      <formula>0</formula>
      <formula>1</formula>
    </cfRule>
  </conditionalFormatting>
  <conditionalFormatting sqref="N12:N1011">
    <cfRule type="cellIs" dxfId="1005" priority="1148" stopIfTrue="1" operator="greaterThan">
      <formula>0</formula>
    </cfRule>
    <cfRule type="cellIs" dxfId="1004" priority="1149" stopIfTrue="1" operator="greaterThan">
      <formula>1</formula>
    </cfRule>
    <cfRule type="cellIs" dxfId="1003" priority="1150" stopIfTrue="1" operator="lessThan">
      <formula>1</formula>
    </cfRule>
  </conditionalFormatting>
  <conditionalFormatting sqref="V10:X11">
    <cfRule type="cellIs" dxfId="1002" priority="1146" stopIfTrue="1" operator="greaterThan">
      <formula>0</formula>
    </cfRule>
    <cfRule type="cellIs" dxfId="1001" priority="1147" stopIfTrue="1" operator="greaterThan">
      <formula>0</formula>
    </cfRule>
  </conditionalFormatting>
  <conditionalFormatting sqref="C10:C11">
    <cfRule type="cellIs" dxfId="1000" priority="1141" stopIfTrue="1" operator="equal">
      <formula>0</formula>
    </cfRule>
    <cfRule type="cellIs" dxfId="999" priority="1142" stopIfTrue="1" operator="greaterThan">
      <formula>0</formula>
    </cfRule>
    <cfRule type="notContainsBlanks" dxfId="998" priority="1143" stopIfTrue="1">
      <formula>LEN(TRIM(C10))&gt;0</formula>
    </cfRule>
    <cfRule type="cellIs" dxfId="997" priority="1144" stopIfTrue="1" operator="equal">
      <formula>1</formula>
    </cfRule>
    <cfRule type="cellIs" dxfId="996" priority="1145" stopIfTrue="1" operator="greaterThan">
      <formula>1</formula>
    </cfRule>
  </conditionalFormatting>
  <conditionalFormatting sqref="C10:C11">
    <cfRule type="notContainsBlanks" priority="1140" stopIfTrue="1">
      <formula>LEN(TRIM(C10))&gt;0</formula>
    </cfRule>
  </conditionalFormatting>
  <conditionalFormatting sqref="N10:N11">
    <cfRule type="cellIs" dxfId="995" priority="1124" operator="greaterThan">
      <formula>0</formula>
    </cfRule>
    <cfRule type="cellIs" dxfId="994" priority="1125" operator="greaterThan">
      <formula>0</formula>
    </cfRule>
    <cfRule type="uniqueValues" dxfId="993" priority="1126"/>
    <cfRule type="uniqueValues" dxfId="992" priority="1127"/>
    <cfRule type="cellIs" dxfId="991" priority="1128" operator="equal">
      <formula>0</formula>
    </cfRule>
    <cfRule type="cellIs" dxfId="990" priority="1129" operator="lessThan">
      <formula>1</formula>
    </cfRule>
    <cfRule type="containsText" dxfId="989" priority="1130" operator="containsText" text="#NUM!">
      <formula>NOT(ISERROR(SEARCH("#NUM!",N10)))</formula>
    </cfRule>
    <cfRule type="cellIs" dxfId="988" priority="1131" operator="equal">
      <formula>0</formula>
    </cfRule>
    <cfRule type="cellIs" dxfId="987" priority="1132" operator="lessThan">
      <formula>0</formula>
    </cfRule>
    <cfRule type="uniqueValues" dxfId="986" priority="1133"/>
    <cfRule type="duplicateValues" dxfId="985" priority="1134"/>
    <cfRule type="cellIs" dxfId="984" priority="1135" operator="equal">
      <formula>0</formula>
    </cfRule>
    <cfRule type="uniqueValues" dxfId="983" priority="1136"/>
    <cfRule type="cellIs" dxfId="982" priority="1137" operator="equal">
      <formula>0</formula>
    </cfRule>
    <cfRule type="cellIs" dxfId="981" priority="1138" operator="between">
      <formula>1</formula>
      <formula>999999999999999</formula>
    </cfRule>
    <cfRule type="containsText" dxfId="980" priority="1139" operator="containsText" text="#NUM!">
      <formula>NOT(ISERROR(SEARCH("#NUM!",N10)))</formula>
    </cfRule>
  </conditionalFormatting>
  <conditionalFormatting sqref="AW10:AW11 BE10:BG11 AY10:BB11 BC10:BD10 BH10:BI10">
    <cfRule type="containsText" dxfId="979" priority="1118" operator="containsText" text="#DIV/0!">
      <formula>NOT(ISERROR(SEARCH("#DIV/0!",AW10)))</formula>
    </cfRule>
    <cfRule type="cellIs" dxfId="978" priority="1119" operator="lessThan">
      <formula>"&lt;0"</formula>
    </cfRule>
    <cfRule type="cellIs" dxfId="977" priority="1120" operator="lessThan">
      <formula>0</formula>
    </cfRule>
    <cfRule type="containsText" dxfId="976" priority="1121" operator="containsText" text="#DIV/0!">
      <formula>NOT(ISERROR(SEARCH("#DIV/0!",AW10)))</formula>
    </cfRule>
    <cfRule type="containsText" dxfId="975" priority="1122" operator="containsText" text="#DIV/0!">
      <formula>NOT(ISERROR(SEARCH("#DIV/0!",AW10)))</formula>
    </cfRule>
    <cfRule type="containsText" dxfId="974" priority="1123" operator="containsText" text="#div/0/!">
      <formula>NOT(ISERROR(SEARCH("#div/0/!",AW10)))</formula>
    </cfRule>
  </conditionalFormatting>
  <conditionalFormatting sqref="AW10:AW11">
    <cfRule type="cellIs" dxfId="973" priority="1102" operator="greaterThan">
      <formula>0</formula>
    </cfRule>
    <cfRule type="cellIs" dxfId="972" priority="1103" operator="greaterThan">
      <formula>0</formula>
    </cfRule>
    <cfRule type="uniqueValues" dxfId="971" priority="1104"/>
    <cfRule type="uniqueValues" dxfId="970" priority="1105"/>
    <cfRule type="cellIs" dxfId="969" priority="1106" operator="equal">
      <formula>0</formula>
    </cfRule>
    <cfRule type="cellIs" dxfId="968" priority="1107" operator="lessThan">
      <formula>1</formula>
    </cfRule>
    <cfRule type="containsText" dxfId="967" priority="1108" operator="containsText" text="#NUM!">
      <formula>NOT(ISERROR(SEARCH("#NUM!",AW10)))</formula>
    </cfRule>
    <cfRule type="cellIs" dxfId="966" priority="1109" operator="equal">
      <formula>0</formula>
    </cfRule>
    <cfRule type="cellIs" dxfId="965" priority="1110" operator="lessThan">
      <formula>0</formula>
    </cfRule>
    <cfRule type="uniqueValues" dxfId="964" priority="1111"/>
    <cfRule type="duplicateValues" dxfId="963" priority="1112"/>
    <cfRule type="cellIs" dxfId="962" priority="1113" operator="equal">
      <formula>0</formula>
    </cfRule>
    <cfRule type="uniqueValues" dxfId="961" priority="1114"/>
    <cfRule type="cellIs" dxfId="960" priority="1115" operator="equal">
      <formula>0</formula>
    </cfRule>
    <cfRule type="cellIs" dxfId="959" priority="1116" operator="between">
      <formula>1</formula>
      <formula>999999999999999</formula>
    </cfRule>
    <cfRule type="containsText" dxfId="958" priority="1117" operator="containsText" text="#NUM!">
      <formula>NOT(ISERROR(SEARCH("#NUM!",AW10)))</formula>
    </cfRule>
  </conditionalFormatting>
  <conditionalFormatting sqref="AY10:AZ11">
    <cfRule type="cellIs" dxfId="957" priority="1086" operator="greaterThan">
      <formula>0</formula>
    </cfRule>
    <cfRule type="cellIs" dxfId="956" priority="1087" operator="greaterThan">
      <formula>0</formula>
    </cfRule>
    <cfRule type="uniqueValues" dxfId="955" priority="1088"/>
    <cfRule type="uniqueValues" dxfId="954" priority="1089"/>
    <cfRule type="cellIs" dxfId="953" priority="1090" operator="equal">
      <formula>0</formula>
    </cfRule>
    <cfRule type="cellIs" dxfId="952" priority="1091" operator="lessThan">
      <formula>1</formula>
    </cfRule>
    <cfRule type="containsText" dxfId="951" priority="1092" operator="containsText" text="#NUM!">
      <formula>NOT(ISERROR(SEARCH("#NUM!",AY10)))</formula>
    </cfRule>
    <cfRule type="cellIs" dxfId="950" priority="1093" operator="equal">
      <formula>0</formula>
    </cfRule>
    <cfRule type="cellIs" dxfId="949" priority="1094" operator="lessThan">
      <formula>0</formula>
    </cfRule>
    <cfRule type="uniqueValues" dxfId="948" priority="1095"/>
    <cfRule type="duplicateValues" dxfId="947" priority="1096"/>
    <cfRule type="cellIs" dxfId="946" priority="1097" operator="equal">
      <formula>0</formula>
    </cfRule>
    <cfRule type="uniqueValues" dxfId="945" priority="1098"/>
    <cfRule type="cellIs" dxfId="944" priority="1099" operator="equal">
      <formula>0</formula>
    </cfRule>
    <cfRule type="cellIs" dxfId="943" priority="1100" operator="between">
      <formula>1</formula>
      <formula>999999999999999</formula>
    </cfRule>
    <cfRule type="containsText" dxfId="942" priority="1101" operator="containsText" text="#NUM!">
      <formula>NOT(ISERROR(SEARCH("#NUM!",AY10)))</formula>
    </cfRule>
  </conditionalFormatting>
  <conditionalFormatting sqref="BA11">
    <cfRule type="cellIs" dxfId="941" priority="1070" operator="greaterThan">
      <formula>0</formula>
    </cfRule>
    <cfRule type="cellIs" dxfId="940" priority="1071" operator="greaterThan">
      <formula>0</formula>
    </cfRule>
    <cfRule type="uniqueValues" dxfId="939" priority="1072"/>
    <cfRule type="uniqueValues" dxfId="938" priority="1073"/>
    <cfRule type="cellIs" dxfId="937" priority="1074" operator="equal">
      <formula>0</formula>
    </cfRule>
    <cfRule type="cellIs" dxfId="936" priority="1075" operator="lessThan">
      <formula>1</formula>
    </cfRule>
    <cfRule type="containsText" dxfId="935" priority="1076" operator="containsText" text="#NUM!">
      <formula>NOT(ISERROR(SEARCH("#NUM!",BA11)))</formula>
    </cfRule>
    <cfRule type="cellIs" dxfId="934" priority="1077" operator="equal">
      <formula>0</formula>
    </cfRule>
    <cfRule type="cellIs" dxfId="933" priority="1078" operator="lessThan">
      <formula>0</formula>
    </cfRule>
    <cfRule type="uniqueValues" dxfId="932" priority="1079"/>
    <cfRule type="duplicateValues" dxfId="931" priority="1080"/>
    <cfRule type="cellIs" dxfId="930" priority="1081" operator="equal">
      <formula>0</formula>
    </cfRule>
    <cfRule type="uniqueValues" dxfId="929" priority="1082"/>
    <cfRule type="cellIs" dxfId="928" priority="1083" operator="equal">
      <formula>0</formula>
    </cfRule>
    <cfRule type="cellIs" dxfId="927" priority="1084" operator="between">
      <formula>1</formula>
      <formula>999999999999999</formula>
    </cfRule>
    <cfRule type="containsText" dxfId="926" priority="1085" operator="containsText" text="#NUM!">
      <formula>NOT(ISERROR(SEARCH("#NUM!",BA11)))</formula>
    </cfRule>
  </conditionalFormatting>
  <conditionalFormatting sqref="BF10:BG11">
    <cfRule type="cellIs" dxfId="925" priority="1054" operator="greaterThan">
      <formula>0</formula>
    </cfRule>
    <cfRule type="cellIs" dxfId="924" priority="1055" operator="greaterThan">
      <formula>0</formula>
    </cfRule>
    <cfRule type="uniqueValues" dxfId="923" priority="1056"/>
    <cfRule type="uniqueValues" dxfId="922" priority="1057"/>
    <cfRule type="cellIs" dxfId="921" priority="1058" operator="equal">
      <formula>0</formula>
    </cfRule>
    <cfRule type="cellIs" dxfId="920" priority="1059" operator="lessThan">
      <formula>1</formula>
    </cfRule>
    <cfRule type="containsText" dxfId="919" priority="1060" operator="containsText" text="#NUM!">
      <formula>NOT(ISERROR(SEARCH("#NUM!",BF10)))</formula>
    </cfRule>
    <cfRule type="cellIs" dxfId="918" priority="1061" operator="equal">
      <formula>0</formula>
    </cfRule>
    <cfRule type="cellIs" dxfId="917" priority="1062" operator="lessThan">
      <formula>0</formula>
    </cfRule>
    <cfRule type="uniqueValues" dxfId="916" priority="1063"/>
    <cfRule type="duplicateValues" dxfId="915" priority="1064"/>
    <cfRule type="cellIs" dxfId="914" priority="1065" operator="equal">
      <formula>0</formula>
    </cfRule>
    <cfRule type="uniqueValues" dxfId="913" priority="1066"/>
    <cfRule type="cellIs" dxfId="912" priority="1067" operator="equal">
      <formula>0</formula>
    </cfRule>
    <cfRule type="cellIs" dxfId="911" priority="1068" operator="between">
      <formula>1</formula>
      <formula>999999999999999</formula>
    </cfRule>
    <cfRule type="containsText" dxfId="910" priority="1069" operator="containsText" text="#NUM!">
      <formula>NOT(ISERROR(SEARCH("#NUM!",BF10)))</formula>
    </cfRule>
  </conditionalFormatting>
  <conditionalFormatting sqref="BA10">
    <cfRule type="cellIs" dxfId="909" priority="893" operator="greaterThan">
      <formula>0</formula>
    </cfRule>
    <cfRule type="cellIs" dxfId="908" priority="1006" operator="greaterThan">
      <formula>0</formula>
    </cfRule>
    <cfRule type="cellIs" dxfId="907" priority="1007" operator="greaterThan">
      <formula>0</formula>
    </cfRule>
    <cfRule type="uniqueValues" dxfId="906" priority="1008"/>
    <cfRule type="uniqueValues" dxfId="905" priority="1009"/>
    <cfRule type="cellIs" dxfId="904" priority="1010" operator="equal">
      <formula>0</formula>
    </cfRule>
    <cfRule type="cellIs" dxfId="903" priority="1011" operator="lessThan">
      <formula>1</formula>
    </cfRule>
    <cfRule type="containsText" dxfId="902" priority="1012" operator="containsText" text="#NUM!">
      <formula>NOT(ISERROR(SEARCH("#NUM!",BA10)))</formula>
    </cfRule>
    <cfRule type="cellIs" dxfId="901" priority="1013" operator="equal">
      <formula>0</formula>
    </cfRule>
    <cfRule type="cellIs" dxfId="900" priority="1014" operator="lessThan">
      <formula>0</formula>
    </cfRule>
    <cfRule type="uniqueValues" dxfId="899" priority="1015"/>
    <cfRule type="duplicateValues" dxfId="898" priority="1016"/>
    <cfRule type="cellIs" dxfId="897" priority="1017" operator="equal">
      <formula>0</formula>
    </cfRule>
    <cfRule type="uniqueValues" dxfId="896" priority="1018"/>
    <cfRule type="cellIs" dxfId="895" priority="1019" operator="equal">
      <formula>0</formula>
    </cfRule>
    <cfRule type="cellIs" dxfId="894" priority="1020" operator="between">
      <formula>1</formula>
      <formula>999999999999999</formula>
    </cfRule>
    <cfRule type="containsText" dxfId="893" priority="1021" operator="containsText" text="#NUM!">
      <formula>NOT(ISERROR(SEARCH("#NUM!",BA10)))</formula>
    </cfRule>
  </conditionalFormatting>
  <conditionalFormatting sqref="BB10">
    <cfRule type="cellIs" dxfId="892" priority="895" operator="equal">
      <formula>0</formula>
    </cfRule>
    <cfRule type="cellIs" dxfId="891" priority="990" operator="greaterThan">
      <formula>0</formula>
    </cfRule>
    <cfRule type="cellIs" dxfId="890" priority="991" operator="greaterThan">
      <formula>0</formula>
    </cfRule>
    <cfRule type="uniqueValues" dxfId="889" priority="992"/>
    <cfRule type="uniqueValues" dxfId="888" priority="993"/>
    <cfRule type="cellIs" dxfId="887" priority="994" operator="equal">
      <formula>0</formula>
    </cfRule>
    <cfRule type="cellIs" dxfId="886" priority="995" operator="lessThan">
      <formula>1</formula>
    </cfRule>
    <cfRule type="containsText" dxfId="885" priority="996" operator="containsText" text="#NUM!">
      <formula>NOT(ISERROR(SEARCH("#NUM!",BB10)))</formula>
    </cfRule>
    <cfRule type="cellIs" dxfId="884" priority="997" operator="equal">
      <formula>0</formula>
    </cfRule>
    <cfRule type="cellIs" dxfId="883" priority="998" operator="lessThan">
      <formula>0</formula>
    </cfRule>
    <cfRule type="uniqueValues" dxfId="882" priority="999"/>
    <cfRule type="duplicateValues" dxfId="881" priority="1000"/>
    <cfRule type="cellIs" dxfId="880" priority="1001" operator="equal">
      <formula>0</formula>
    </cfRule>
    <cfRule type="uniqueValues" dxfId="879" priority="1002"/>
    <cfRule type="cellIs" dxfId="878" priority="1003" operator="equal">
      <formula>0</formula>
    </cfRule>
    <cfRule type="cellIs" dxfId="877" priority="1004" operator="between">
      <formula>1</formula>
      <formula>999999999999999</formula>
    </cfRule>
    <cfRule type="containsText" dxfId="876" priority="1005" operator="containsText" text="#NUM!">
      <formula>NOT(ISERROR(SEARCH("#NUM!",BB10)))</formula>
    </cfRule>
  </conditionalFormatting>
  <conditionalFormatting sqref="BB11">
    <cfRule type="cellIs" dxfId="875" priority="974" operator="greaterThan">
      <formula>0</formula>
    </cfRule>
    <cfRule type="cellIs" dxfId="874" priority="975" operator="greaterThan">
      <formula>0</formula>
    </cfRule>
    <cfRule type="uniqueValues" dxfId="873" priority="976"/>
    <cfRule type="uniqueValues" dxfId="872" priority="977"/>
    <cfRule type="cellIs" dxfId="871" priority="978" operator="equal">
      <formula>0</formula>
    </cfRule>
    <cfRule type="cellIs" dxfId="870" priority="979" operator="lessThan">
      <formula>1</formula>
    </cfRule>
    <cfRule type="containsText" dxfId="869" priority="980" operator="containsText" text="#NUM!">
      <formula>NOT(ISERROR(SEARCH("#NUM!",BB11)))</formula>
    </cfRule>
    <cfRule type="cellIs" dxfId="868" priority="981" operator="equal">
      <formula>0</formula>
    </cfRule>
    <cfRule type="cellIs" dxfId="867" priority="982" operator="lessThan">
      <formula>0</formula>
    </cfRule>
    <cfRule type="uniqueValues" dxfId="866" priority="983"/>
    <cfRule type="duplicateValues" dxfId="865" priority="984"/>
    <cfRule type="cellIs" dxfId="864" priority="985" operator="equal">
      <formula>0</formula>
    </cfRule>
    <cfRule type="uniqueValues" dxfId="863" priority="986"/>
    <cfRule type="cellIs" dxfId="862" priority="987" operator="equal">
      <formula>0</formula>
    </cfRule>
    <cfRule type="cellIs" dxfId="861" priority="988" operator="between">
      <formula>1</formula>
      <formula>999999999999999</formula>
    </cfRule>
    <cfRule type="containsText" dxfId="860" priority="989" operator="containsText" text="#NUM!">
      <formula>NOT(ISERROR(SEARCH("#NUM!",BB11)))</formula>
    </cfRule>
  </conditionalFormatting>
  <conditionalFormatting sqref="BE10">
    <cfRule type="cellIs" dxfId="859" priority="941" operator="greaterThan">
      <formula>0</formula>
    </cfRule>
    <cfRule type="cellIs" dxfId="858" priority="942" operator="greaterThan">
      <formula>0</formula>
    </cfRule>
    <cfRule type="uniqueValues" dxfId="857" priority="943"/>
    <cfRule type="uniqueValues" dxfId="856" priority="944"/>
    <cfRule type="cellIs" dxfId="855" priority="945" operator="equal">
      <formula>0</formula>
    </cfRule>
    <cfRule type="cellIs" dxfId="854" priority="946" operator="lessThan">
      <formula>1</formula>
    </cfRule>
    <cfRule type="containsText" dxfId="853" priority="947" operator="containsText" text="#NUM!">
      <formula>NOT(ISERROR(SEARCH("#NUM!",BE10)))</formula>
    </cfRule>
    <cfRule type="cellIs" dxfId="852" priority="948" operator="equal">
      <formula>0</formula>
    </cfRule>
    <cfRule type="cellIs" dxfId="851" priority="949" operator="lessThan">
      <formula>0</formula>
    </cfRule>
    <cfRule type="uniqueValues" dxfId="850" priority="950"/>
    <cfRule type="duplicateValues" dxfId="849" priority="951"/>
    <cfRule type="cellIs" dxfId="848" priority="952" operator="equal">
      <formula>0</formula>
    </cfRule>
    <cfRule type="uniqueValues" dxfId="847" priority="953"/>
    <cfRule type="cellIs" dxfId="846" priority="954" operator="equal">
      <formula>0</formula>
    </cfRule>
    <cfRule type="cellIs" dxfId="845" priority="955" operator="between">
      <formula>1</formula>
      <formula>999999999999999</formula>
    </cfRule>
    <cfRule type="containsText" dxfId="844" priority="956" operator="containsText" text="#NUM!">
      <formula>NOT(ISERROR(SEARCH("#NUM!",BE10)))</formula>
    </cfRule>
  </conditionalFormatting>
  <conditionalFormatting sqref="BE11">
    <cfRule type="cellIs" dxfId="843" priority="925" operator="greaterThan">
      <formula>0</formula>
    </cfRule>
    <cfRule type="cellIs" dxfId="842" priority="926" operator="greaterThan">
      <formula>0</formula>
    </cfRule>
    <cfRule type="uniqueValues" dxfId="841" priority="927"/>
    <cfRule type="uniqueValues" dxfId="840" priority="928"/>
    <cfRule type="cellIs" dxfId="839" priority="929" operator="equal">
      <formula>0</formula>
    </cfRule>
    <cfRule type="cellIs" dxfId="838" priority="930" operator="lessThan">
      <formula>1</formula>
    </cfRule>
    <cfRule type="containsText" dxfId="837" priority="931" operator="containsText" text="#NUM!">
      <formula>NOT(ISERROR(SEARCH("#NUM!",BE11)))</formula>
    </cfRule>
    <cfRule type="cellIs" dxfId="836" priority="932" operator="equal">
      <formula>0</formula>
    </cfRule>
    <cfRule type="cellIs" dxfId="835" priority="933" operator="lessThan">
      <formula>0</formula>
    </cfRule>
    <cfRule type="uniqueValues" dxfId="834" priority="934"/>
    <cfRule type="duplicateValues" dxfId="833" priority="935"/>
    <cfRule type="cellIs" dxfId="832" priority="936" operator="equal">
      <formula>0</formula>
    </cfRule>
    <cfRule type="uniqueValues" dxfId="831" priority="937"/>
    <cfRule type="cellIs" dxfId="830" priority="938" operator="equal">
      <formula>0</formula>
    </cfRule>
    <cfRule type="cellIs" dxfId="829" priority="939" operator="between">
      <formula>1</formula>
      <formula>999999999999999</formula>
    </cfRule>
    <cfRule type="containsText" dxfId="828" priority="940" operator="containsText" text="#NUM!">
      <formula>NOT(ISERROR(SEARCH("#NUM!",BE11)))</formula>
    </cfRule>
  </conditionalFormatting>
  <conditionalFormatting sqref="BE11:BG11 N11:AC11 AE11:AO11 AW11:BB11">
    <cfRule type="containsErrors" dxfId="827" priority="924" stopIfTrue="1">
      <formula>ISERROR(N11)</formula>
    </cfRule>
  </conditionalFormatting>
  <conditionalFormatting sqref="AB11:AC11">
    <cfRule type="cellIs" dxfId="826" priority="921" operator="lessThan">
      <formula>0</formula>
    </cfRule>
    <cfRule type="cellIs" dxfId="825" priority="922" operator="lessThan">
      <formula>1</formula>
    </cfRule>
  </conditionalFormatting>
  <conditionalFormatting sqref="E10:AC10 C10 AE10:AO10 AW10:BI10">
    <cfRule type="cellIs" dxfId="824" priority="920" operator="lessThan">
      <formula>1</formula>
    </cfRule>
  </conditionalFormatting>
  <conditionalFormatting sqref="AD12:AD1011">
    <cfRule type="cellIs" dxfId="823" priority="918" operator="greaterThan">
      <formula>0</formula>
    </cfRule>
    <cfRule type="cellIs" dxfId="822" priority="919" operator="between">
      <formula>0</formula>
      <formula>9999999999999990</formula>
    </cfRule>
  </conditionalFormatting>
  <conditionalFormatting sqref="AB12:AC15 AB12:AB1011">
    <cfRule type="expression" dxfId="821" priority="917">
      <formula>$F12="x"</formula>
    </cfRule>
  </conditionalFormatting>
  <conditionalFormatting sqref="AB12:AC1011">
    <cfRule type="expression" dxfId="820" priority="916">
      <formula>$F12="x"</formula>
    </cfRule>
  </conditionalFormatting>
  <conditionalFormatting sqref="AB5:AC8">
    <cfRule type="expression" dxfId="819" priority="915">
      <formula>$F5="x"</formula>
    </cfRule>
  </conditionalFormatting>
  <conditionalFormatting sqref="X11:Y11 AJ11:AK11 AN11:AO11 E10:AO10 AW10:BI10">
    <cfRule type="containsErrors" dxfId="818" priority="914">
      <formula>ISERROR(E10)</formula>
    </cfRule>
  </conditionalFormatting>
  <conditionalFormatting sqref="F10:AC10 AE10:AO10 AW10:BI10">
    <cfRule type="cellIs" dxfId="817" priority="913" operator="equal">
      <formula>0</formula>
    </cfRule>
  </conditionalFormatting>
  <conditionalFormatting sqref="E11:AO11 AW11:BI11">
    <cfRule type="containsErrors" dxfId="816" priority="912">
      <formula>ISERROR(E11)</formula>
    </cfRule>
  </conditionalFormatting>
  <conditionalFormatting sqref="V10:Y11 AW11:BI11">
    <cfRule type="cellIs" dxfId="815" priority="907" operator="greaterThanOrEqual">
      <formula>0</formula>
    </cfRule>
  </conditionalFormatting>
  <conditionalFormatting sqref="AE12:AE1011">
    <cfRule type="cellIs" dxfId="814" priority="905" operator="lessThan">
      <formula>0</formula>
    </cfRule>
  </conditionalFormatting>
  <conditionalFormatting sqref="AE10:AF11">
    <cfRule type="cellIs" dxfId="813" priority="904" stopIfTrue="1" operator="greaterThan">
      <formula>0</formula>
    </cfRule>
  </conditionalFormatting>
  <conditionalFormatting sqref="AE11">
    <cfRule type="cellIs" dxfId="812" priority="889" operator="equal">
      <formula>0</formula>
    </cfRule>
    <cfRule type="cellIs" dxfId="811" priority="903" operator="lessThan">
      <formula>1</formula>
    </cfRule>
  </conditionalFormatting>
  <conditionalFormatting sqref="AE11">
    <cfRule type="containsErrors" dxfId="810" priority="1191">
      <formula>ISERROR(AE11)</formula>
    </cfRule>
  </conditionalFormatting>
  <conditionalFormatting sqref="AW10:BI11">
    <cfRule type="cellIs" dxfId="809" priority="894" operator="equal">
      <formula>0</formula>
    </cfRule>
    <cfRule type="cellIs" dxfId="808" priority="896" operator="lessThan">
      <formula>0</formula>
    </cfRule>
  </conditionalFormatting>
  <conditionalFormatting sqref="AM11">
    <cfRule type="containsErrors" dxfId="807" priority="1190">
      <formula>ISERROR(AM11)</formula>
    </cfRule>
  </conditionalFormatting>
  <conditionalFormatting sqref="N11:AC11 AE11:AO11 AW11:BI11">
    <cfRule type="cellIs" dxfId="806" priority="923" operator="lessThan">
      <formula>1</formula>
    </cfRule>
  </conditionalFormatting>
  <conditionalFormatting sqref="AB5:AB8">
    <cfRule type="expression" dxfId="805" priority="888">
      <formula>$F5="x"</formula>
    </cfRule>
  </conditionalFormatting>
  <conditionalFormatting sqref="AB5:AB8">
    <cfRule type="expression" dxfId="804" priority="887">
      <formula>$F5="x"</formula>
    </cfRule>
  </conditionalFormatting>
  <conditionalFormatting sqref="AE5:AE8">
    <cfRule type="cellIs" priority="1184" operator="greaterThan">
      <formula>0</formula>
    </cfRule>
  </conditionalFormatting>
  <conditionalFormatting sqref="AE10">
    <cfRule type="cellIs" dxfId="803" priority="885" operator="greaterThan">
      <formula>0</formula>
    </cfRule>
  </conditionalFormatting>
  <conditionalFormatting sqref="Z11">
    <cfRule type="cellIs" dxfId="802" priority="882" operator="greaterThan">
      <formula>$Z$11</formula>
    </cfRule>
  </conditionalFormatting>
  <conditionalFormatting sqref="Z11:AA11">
    <cfRule type="cellIs" dxfId="801" priority="881" stopIfTrue="1" operator="greaterThan">
      <formula>0</formula>
    </cfRule>
  </conditionalFormatting>
  <conditionalFormatting sqref="BD10">
    <cfRule type="cellIs" dxfId="800" priority="879" stopIfTrue="1" operator="lessThan">
      <formula>0</formula>
    </cfRule>
  </conditionalFormatting>
  <conditionalFormatting sqref="AW10:BI10">
    <cfRule type="cellIs" dxfId="799" priority="880" stopIfTrue="1" operator="greaterThanOrEqual">
      <formula>0</formula>
    </cfRule>
  </conditionalFormatting>
  <conditionalFormatting sqref="AP10 AP5:AP8">
    <cfRule type="cellIs" dxfId="798" priority="764" operator="equal">
      <formula>0</formula>
    </cfRule>
  </conditionalFormatting>
  <conditionalFormatting sqref="AP10">
    <cfRule type="containsText" dxfId="797" priority="758" operator="containsText" text="#DIV/0!">
      <formula>NOT(ISERROR(SEARCH("#DIV/0!",AP10)))</formula>
    </cfRule>
    <cfRule type="cellIs" dxfId="796" priority="759" operator="lessThan">
      <formula>"&lt;0"</formula>
    </cfRule>
    <cfRule type="cellIs" dxfId="795" priority="760" operator="lessThan">
      <formula>0</formula>
    </cfRule>
    <cfRule type="containsText" dxfId="794" priority="761" operator="containsText" text="#DIV/0!">
      <formula>NOT(ISERROR(SEARCH("#DIV/0!",AP10)))</formula>
    </cfRule>
    <cfRule type="containsText" dxfId="793" priority="762" operator="containsText" text="#DIV/0!">
      <formula>NOT(ISERROR(SEARCH("#DIV/0!",AP10)))</formula>
    </cfRule>
    <cfRule type="containsText" dxfId="792" priority="763" operator="containsText" text="#div/0/!">
      <formula>NOT(ISERROR(SEARCH("#div/0/!",AP10)))</formula>
    </cfRule>
  </conditionalFormatting>
  <conditionalFormatting sqref="AP10">
    <cfRule type="cellIs" dxfId="791" priority="756" operator="lessThan">
      <formula>1</formula>
    </cfRule>
  </conditionalFormatting>
  <conditionalFormatting sqref="AP10">
    <cfRule type="containsErrors" dxfId="790" priority="755">
      <formula>ISERROR(AP10)</formula>
    </cfRule>
  </conditionalFormatting>
  <conditionalFormatting sqref="AP10">
    <cfRule type="cellIs" dxfId="789" priority="754" operator="equal">
      <formula>0</formula>
    </cfRule>
  </conditionalFormatting>
  <conditionalFormatting sqref="AP11:AV11">
    <cfRule type="cellIs" dxfId="788" priority="21" stopIfTrue="1" operator="lessThanOrEqual">
      <formula>0</formula>
    </cfRule>
    <cfRule type="containsErrors" dxfId="787" priority="753">
      <formula>ISERROR(AP11)</formula>
    </cfRule>
  </conditionalFormatting>
  <conditionalFormatting sqref="AP11:AV11">
    <cfRule type="cellIs" dxfId="786" priority="752" stopIfTrue="1" operator="greaterThan">
      <formula>0</formula>
    </cfRule>
  </conditionalFormatting>
  <conditionalFormatting sqref="AP10:AP11 AQ11:AV11">
    <cfRule type="cellIs" dxfId="785" priority="750" operator="equal">
      <formula>0</formula>
    </cfRule>
    <cfRule type="cellIs" dxfId="784" priority="751" operator="lessThan">
      <formula>0</formula>
    </cfRule>
  </conditionalFormatting>
  <conditionalFormatting sqref="AP11:AV11">
    <cfRule type="cellIs" dxfId="783" priority="757" stopIfTrue="1" operator="lessThan">
      <formula>1</formula>
    </cfRule>
  </conditionalFormatting>
  <conditionalFormatting sqref="AP10">
    <cfRule type="cellIs" dxfId="782" priority="749" operator="greaterThanOrEqual">
      <formula>0</formula>
    </cfRule>
  </conditionalFormatting>
  <conditionalFormatting sqref="AP10">
    <cfRule type="cellIs" dxfId="781" priority="765" operator="greaterThan">
      <formula>0</formula>
    </cfRule>
    <cfRule type="cellIs" dxfId="780" priority="766" operator="greaterThan">
      <formula>0</formula>
    </cfRule>
    <cfRule type="uniqueValues" dxfId="779" priority="767"/>
    <cfRule type="uniqueValues" dxfId="778" priority="768"/>
    <cfRule type="cellIs" dxfId="777" priority="769" operator="equal">
      <formula>0</formula>
    </cfRule>
    <cfRule type="cellIs" dxfId="776" priority="770" operator="lessThan">
      <formula>1</formula>
    </cfRule>
    <cfRule type="containsText" dxfId="775" priority="771" operator="containsText" text="#NUM!">
      <formula>NOT(ISERROR(SEARCH("#NUM!",AP10)))</formula>
    </cfRule>
    <cfRule type="cellIs" dxfId="774" priority="772" operator="equal">
      <formula>0</formula>
    </cfRule>
    <cfRule type="cellIs" dxfId="773" priority="773" operator="lessThan">
      <formula>0</formula>
    </cfRule>
    <cfRule type="uniqueValues" dxfId="772" priority="774"/>
    <cfRule type="duplicateValues" dxfId="771" priority="775"/>
    <cfRule type="cellIs" dxfId="770" priority="776" operator="equal">
      <formula>0</formula>
    </cfRule>
    <cfRule type="uniqueValues" dxfId="769" priority="777"/>
    <cfRule type="cellIs" dxfId="768" priority="778" operator="equal">
      <formula>0</formula>
    </cfRule>
    <cfRule type="cellIs" dxfId="767" priority="779" operator="between">
      <formula>1</formula>
      <formula>999999999999999</formula>
    </cfRule>
    <cfRule type="containsText" dxfId="766" priority="780" operator="containsText" text="#NUM!">
      <formula>NOT(ISERROR(SEARCH("#NUM!",AP10)))</formula>
    </cfRule>
  </conditionalFormatting>
  <conditionalFormatting sqref="AP10">
    <cfRule type="cellIs" dxfId="765" priority="781" operator="greaterThan">
      <formula>0</formula>
    </cfRule>
    <cfRule type="cellIs" dxfId="764" priority="782" operator="greaterThan">
      <formula>0</formula>
    </cfRule>
    <cfRule type="uniqueValues" dxfId="763" priority="783"/>
    <cfRule type="uniqueValues" dxfId="762" priority="784"/>
    <cfRule type="cellIs" dxfId="761" priority="785" operator="equal">
      <formula>0</formula>
    </cfRule>
    <cfRule type="cellIs" dxfId="760" priority="786" operator="lessThan">
      <formula>1</formula>
    </cfRule>
    <cfRule type="containsText" dxfId="759" priority="787" operator="containsText" text="#NUM!">
      <formula>NOT(ISERROR(SEARCH("#NUM!",AP10)))</formula>
    </cfRule>
    <cfRule type="cellIs" dxfId="758" priority="788" operator="equal">
      <formula>0</formula>
    </cfRule>
    <cfRule type="cellIs" dxfId="757" priority="789" operator="lessThan">
      <formula>0</formula>
    </cfRule>
    <cfRule type="uniqueValues" dxfId="756" priority="790"/>
    <cfRule type="duplicateValues" dxfId="755" priority="791"/>
    <cfRule type="cellIs" dxfId="754" priority="792" operator="equal">
      <formula>0</formula>
    </cfRule>
    <cfRule type="uniqueValues" dxfId="753" priority="793"/>
    <cfRule type="cellIs" dxfId="752" priority="794" operator="equal">
      <formula>0</formula>
    </cfRule>
    <cfRule type="cellIs" dxfId="751" priority="795" operator="between">
      <formula>1</formula>
      <formula>999999999999999</formula>
    </cfRule>
    <cfRule type="containsText" dxfId="750" priority="796" operator="containsText" text="#NUM!">
      <formula>NOT(ISERROR(SEARCH("#NUM!",AP10)))</formula>
    </cfRule>
  </conditionalFormatting>
  <conditionalFormatting sqref="AP10">
    <cfRule type="cellIs" dxfId="749" priority="797" operator="greaterThan">
      <formula>0</formula>
    </cfRule>
    <cfRule type="cellIs" dxfId="748" priority="798" operator="greaterThan">
      <formula>0</formula>
    </cfRule>
    <cfRule type="cellIs" dxfId="747" priority="799" operator="greaterThan">
      <formula>0</formula>
    </cfRule>
    <cfRule type="uniqueValues" dxfId="746" priority="800"/>
    <cfRule type="uniqueValues" dxfId="745" priority="801"/>
    <cfRule type="cellIs" dxfId="744" priority="802" operator="equal">
      <formula>0</formula>
    </cfRule>
    <cfRule type="cellIs" dxfId="743" priority="803" operator="lessThan">
      <formula>1</formula>
    </cfRule>
    <cfRule type="containsText" dxfId="742" priority="804" operator="containsText" text="#NUM!">
      <formula>NOT(ISERROR(SEARCH("#NUM!",AP10)))</formula>
    </cfRule>
    <cfRule type="cellIs" dxfId="741" priority="805" operator="equal">
      <formula>0</formula>
    </cfRule>
    <cfRule type="cellIs" dxfId="740" priority="806" operator="lessThan">
      <formula>0</formula>
    </cfRule>
    <cfRule type="uniqueValues" dxfId="739" priority="807"/>
    <cfRule type="duplicateValues" dxfId="738" priority="808"/>
    <cfRule type="cellIs" dxfId="737" priority="809" operator="equal">
      <formula>0</formula>
    </cfRule>
    <cfRule type="uniqueValues" dxfId="736" priority="810"/>
    <cfRule type="cellIs" dxfId="735" priority="811" operator="equal">
      <formula>0</formula>
    </cfRule>
    <cfRule type="cellIs" dxfId="734" priority="812" operator="between">
      <formula>1</formula>
      <formula>999999999999999</formula>
    </cfRule>
    <cfRule type="containsText" dxfId="733" priority="813" operator="containsText" text="#NUM!">
      <formula>NOT(ISERROR(SEARCH("#NUM!",AP10)))</formula>
    </cfRule>
  </conditionalFormatting>
  <conditionalFormatting sqref="AQ10 AQ5:AQ8">
    <cfRule type="cellIs" dxfId="732" priority="699" operator="equal">
      <formula>0</formula>
    </cfRule>
  </conditionalFormatting>
  <conditionalFormatting sqref="AQ10">
    <cfRule type="containsText" dxfId="731" priority="693" operator="containsText" text="#DIV/0!">
      <formula>NOT(ISERROR(SEARCH("#DIV/0!",AQ10)))</formula>
    </cfRule>
    <cfRule type="cellIs" dxfId="730" priority="694" operator="lessThan">
      <formula>"&lt;0"</formula>
    </cfRule>
    <cfRule type="cellIs" dxfId="729" priority="695" operator="lessThan">
      <formula>0</formula>
    </cfRule>
    <cfRule type="containsText" dxfId="728" priority="696" operator="containsText" text="#DIV/0!">
      <formula>NOT(ISERROR(SEARCH("#DIV/0!",AQ10)))</formula>
    </cfRule>
    <cfRule type="containsText" dxfId="727" priority="697" operator="containsText" text="#DIV/0!">
      <formula>NOT(ISERROR(SEARCH("#DIV/0!",AQ10)))</formula>
    </cfRule>
    <cfRule type="containsText" dxfId="726" priority="698" operator="containsText" text="#div/0/!">
      <formula>NOT(ISERROR(SEARCH("#div/0/!",AQ10)))</formula>
    </cfRule>
  </conditionalFormatting>
  <conditionalFormatting sqref="AQ10">
    <cfRule type="cellIs" dxfId="725" priority="691" operator="lessThan">
      <formula>1</formula>
    </cfRule>
  </conditionalFormatting>
  <conditionalFormatting sqref="AQ10">
    <cfRule type="containsErrors" dxfId="724" priority="690">
      <formula>ISERROR(AQ10)</formula>
    </cfRule>
  </conditionalFormatting>
  <conditionalFormatting sqref="AQ10">
    <cfRule type="cellIs" dxfId="723" priority="689" operator="equal">
      <formula>0</formula>
    </cfRule>
  </conditionalFormatting>
  <conditionalFormatting sqref="AQ10">
    <cfRule type="cellIs" dxfId="722" priority="685" operator="equal">
      <formula>0</formula>
    </cfRule>
    <cfRule type="cellIs" dxfId="721" priority="686" operator="lessThan">
      <formula>0</formula>
    </cfRule>
  </conditionalFormatting>
  <conditionalFormatting sqref="AQ10">
    <cfRule type="cellIs" dxfId="720" priority="684" stopIfTrue="1" operator="greaterThanOrEqual">
      <formula>0</formula>
    </cfRule>
  </conditionalFormatting>
  <conditionalFormatting sqref="AQ10">
    <cfRule type="cellIs" dxfId="719" priority="700" operator="greaterThan">
      <formula>0</formula>
    </cfRule>
    <cfRule type="cellIs" dxfId="718" priority="701" operator="greaterThan">
      <formula>0</formula>
    </cfRule>
    <cfRule type="uniqueValues" dxfId="717" priority="702"/>
    <cfRule type="uniqueValues" dxfId="716" priority="703"/>
    <cfRule type="cellIs" dxfId="715" priority="704" operator="equal">
      <formula>0</formula>
    </cfRule>
    <cfRule type="cellIs" dxfId="714" priority="705" operator="lessThan">
      <formula>1</formula>
    </cfRule>
    <cfRule type="containsText" dxfId="713" priority="706" operator="containsText" text="#NUM!">
      <formula>NOT(ISERROR(SEARCH("#NUM!",AQ10)))</formula>
    </cfRule>
    <cfRule type="cellIs" dxfId="712" priority="707" operator="equal">
      <formula>0</formula>
    </cfRule>
    <cfRule type="cellIs" dxfId="711" priority="708" operator="lessThan">
      <formula>0</formula>
    </cfRule>
    <cfRule type="uniqueValues" dxfId="710" priority="709"/>
    <cfRule type="duplicateValues" dxfId="709" priority="710"/>
    <cfRule type="cellIs" dxfId="708" priority="711" operator="equal">
      <formula>0</formula>
    </cfRule>
    <cfRule type="uniqueValues" dxfId="707" priority="712"/>
    <cfRule type="cellIs" dxfId="706" priority="713" operator="equal">
      <formula>0</formula>
    </cfRule>
    <cfRule type="cellIs" dxfId="705" priority="714" operator="between">
      <formula>1</formula>
      <formula>999999999999999</formula>
    </cfRule>
    <cfRule type="containsText" dxfId="704" priority="715" operator="containsText" text="#NUM!">
      <formula>NOT(ISERROR(SEARCH("#NUM!",AQ10)))</formula>
    </cfRule>
  </conditionalFormatting>
  <conditionalFormatting sqref="AQ10">
    <cfRule type="cellIs" dxfId="703" priority="716" operator="greaterThan">
      <formula>0</formula>
    </cfRule>
    <cfRule type="cellIs" dxfId="702" priority="717" operator="greaterThan">
      <formula>0</formula>
    </cfRule>
    <cfRule type="uniqueValues" dxfId="701" priority="718"/>
    <cfRule type="uniqueValues" dxfId="700" priority="719"/>
    <cfRule type="cellIs" dxfId="699" priority="720" operator="equal">
      <formula>0</formula>
    </cfRule>
    <cfRule type="cellIs" dxfId="698" priority="721" operator="lessThan">
      <formula>1</formula>
    </cfRule>
    <cfRule type="containsText" dxfId="697" priority="722" operator="containsText" text="#NUM!">
      <formula>NOT(ISERROR(SEARCH("#NUM!",AQ10)))</formula>
    </cfRule>
    <cfRule type="cellIs" dxfId="696" priority="723" operator="equal">
      <formula>0</formula>
    </cfRule>
    <cfRule type="cellIs" dxfId="695" priority="724" operator="lessThan">
      <formula>0</formula>
    </cfRule>
    <cfRule type="uniqueValues" dxfId="694" priority="725"/>
    <cfRule type="duplicateValues" dxfId="693" priority="726"/>
    <cfRule type="cellIs" dxfId="692" priority="727" operator="equal">
      <formula>0</formula>
    </cfRule>
    <cfRule type="uniqueValues" dxfId="691" priority="728"/>
    <cfRule type="cellIs" dxfId="690" priority="729" operator="equal">
      <formula>0</formula>
    </cfRule>
    <cfRule type="cellIs" dxfId="689" priority="730" operator="between">
      <formula>1</formula>
      <formula>999999999999999</formula>
    </cfRule>
    <cfRule type="containsText" dxfId="688" priority="731" operator="containsText" text="#NUM!">
      <formula>NOT(ISERROR(SEARCH("#NUM!",AQ10)))</formula>
    </cfRule>
  </conditionalFormatting>
  <conditionalFormatting sqref="AQ10">
    <cfRule type="cellIs" dxfId="687" priority="732" operator="greaterThan">
      <formula>0</formula>
    </cfRule>
    <cfRule type="cellIs" dxfId="686" priority="733" operator="greaterThan">
      <formula>0</formula>
    </cfRule>
    <cfRule type="cellIs" dxfId="685" priority="734" operator="greaterThan">
      <formula>0</formula>
    </cfRule>
    <cfRule type="uniqueValues" dxfId="684" priority="735"/>
    <cfRule type="uniqueValues" dxfId="683" priority="736"/>
    <cfRule type="cellIs" dxfId="682" priority="737" operator="equal">
      <formula>0</formula>
    </cfRule>
    <cfRule type="cellIs" dxfId="681" priority="738" operator="lessThan">
      <formula>1</formula>
    </cfRule>
    <cfRule type="containsText" dxfId="680" priority="739" operator="containsText" text="#NUM!">
      <formula>NOT(ISERROR(SEARCH("#NUM!",AQ10)))</formula>
    </cfRule>
    <cfRule type="cellIs" dxfId="679" priority="740" operator="equal">
      <formula>0</formula>
    </cfRule>
    <cfRule type="cellIs" dxfId="678" priority="741" operator="lessThan">
      <formula>0</formula>
    </cfRule>
    <cfRule type="uniqueValues" dxfId="677" priority="742"/>
    <cfRule type="duplicateValues" dxfId="676" priority="743"/>
    <cfRule type="cellIs" dxfId="675" priority="744" operator="equal">
      <formula>0</formula>
    </cfRule>
    <cfRule type="uniqueValues" dxfId="674" priority="745"/>
    <cfRule type="cellIs" dxfId="673" priority="746" operator="equal">
      <formula>0</formula>
    </cfRule>
    <cfRule type="cellIs" dxfId="672" priority="747" operator="between">
      <formula>1</formula>
      <formula>999999999999999</formula>
    </cfRule>
    <cfRule type="containsText" dxfId="671" priority="748" operator="containsText" text="#NUM!">
      <formula>NOT(ISERROR(SEARCH("#NUM!",AQ10)))</formula>
    </cfRule>
  </conditionalFormatting>
  <conditionalFormatting sqref="AR10 AR5:AR8">
    <cfRule type="cellIs" dxfId="670" priority="569" operator="equal">
      <formula>0</formula>
    </cfRule>
  </conditionalFormatting>
  <conditionalFormatting sqref="AR10">
    <cfRule type="containsText" dxfId="669" priority="563" operator="containsText" text="#DIV/0!">
      <formula>NOT(ISERROR(SEARCH("#DIV/0!",AR10)))</formula>
    </cfRule>
    <cfRule type="cellIs" dxfId="668" priority="564" operator="lessThan">
      <formula>"&lt;0"</formula>
    </cfRule>
    <cfRule type="cellIs" dxfId="667" priority="565" operator="lessThan">
      <formula>0</formula>
    </cfRule>
    <cfRule type="containsText" dxfId="666" priority="566" operator="containsText" text="#DIV/0!">
      <formula>NOT(ISERROR(SEARCH("#DIV/0!",AR10)))</formula>
    </cfRule>
    <cfRule type="containsText" dxfId="665" priority="567" operator="containsText" text="#DIV/0!">
      <formula>NOT(ISERROR(SEARCH("#DIV/0!",AR10)))</formula>
    </cfRule>
    <cfRule type="containsText" dxfId="664" priority="568" operator="containsText" text="#div/0/!">
      <formula>NOT(ISERROR(SEARCH("#div/0/!",AR10)))</formula>
    </cfRule>
  </conditionalFormatting>
  <conditionalFormatting sqref="AR10">
    <cfRule type="cellIs" dxfId="663" priority="561" operator="lessThan">
      <formula>1</formula>
    </cfRule>
  </conditionalFormatting>
  <conditionalFormatting sqref="AR10">
    <cfRule type="containsErrors" dxfId="662" priority="560">
      <formula>ISERROR(AR10)</formula>
    </cfRule>
  </conditionalFormatting>
  <conditionalFormatting sqref="AR10">
    <cfRule type="cellIs" dxfId="661" priority="559" operator="equal">
      <formula>0</formula>
    </cfRule>
  </conditionalFormatting>
  <conditionalFormatting sqref="AR10">
    <cfRule type="cellIs" dxfId="660" priority="555" operator="equal">
      <formula>0</formula>
    </cfRule>
    <cfRule type="cellIs" dxfId="659" priority="556" operator="lessThan">
      <formula>0</formula>
    </cfRule>
  </conditionalFormatting>
  <conditionalFormatting sqref="AR10">
    <cfRule type="cellIs" dxfId="658" priority="554" stopIfTrue="1" operator="greaterThanOrEqual">
      <formula>0</formula>
    </cfRule>
  </conditionalFormatting>
  <conditionalFormatting sqref="AR10">
    <cfRule type="cellIs" dxfId="657" priority="570" operator="greaterThan">
      <formula>0</formula>
    </cfRule>
    <cfRule type="cellIs" dxfId="656" priority="571" operator="greaterThan">
      <formula>0</formula>
    </cfRule>
    <cfRule type="uniqueValues" dxfId="655" priority="572"/>
    <cfRule type="uniqueValues" dxfId="654" priority="573"/>
    <cfRule type="cellIs" dxfId="653" priority="574" operator="equal">
      <formula>0</formula>
    </cfRule>
    <cfRule type="cellIs" dxfId="652" priority="575" operator="lessThan">
      <formula>1</formula>
    </cfRule>
    <cfRule type="containsText" dxfId="651" priority="576" operator="containsText" text="#NUM!">
      <formula>NOT(ISERROR(SEARCH("#NUM!",AR10)))</formula>
    </cfRule>
    <cfRule type="cellIs" dxfId="650" priority="577" operator="equal">
      <formula>0</formula>
    </cfRule>
    <cfRule type="cellIs" dxfId="649" priority="578" operator="lessThan">
      <formula>0</formula>
    </cfRule>
    <cfRule type="uniqueValues" dxfId="648" priority="579"/>
    <cfRule type="duplicateValues" dxfId="647" priority="580"/>
    <cfRule type="cellIs" dxfId="646" priority="581" operator="equal">
      <formula>0</formula>
    </cfRule>
    <cfRule type="uniqueValues" dxfId="645" priority="582"/>
    <cfRule type="cellIs" dxfId="644" priority="583" operator="equal">
      <formula>0</formula>
    </cfRule>
    <cfRule type="cellIs" dxfId="643" priority="584" operator="between">
      <formula>1</formula>
      <formula>999999999999999</formula>
    </cfRule>
    <cfRule type="containsText" dxfId="642" priority="585" operator="containsText" text="#NUM!">
      <formula>NOT(ISERROR(SEARCH("#NUM!",AR10)))</formula>
    </cfRule>
  </conditionalFormatting>
  <conditionalFormatting sqref="AR10">
    <cfRule type="cellIs" dxfId="641" priority="586" operator="greaterThan">
      <formula>0</formula>
    </cfRule>
    <cfRule type="cellIs" dxfId="640" priority="587" operator="greaterThan">
      <formula>0</formula>
    </cfRule>
    <cfRule type="uniqueValues" dxfId="639" priority="588"/>
    <cfRule type="uniqueValues" dxfId="638" priority="589"/>
    <cfRule type="cellIs" dxfId="637" priority="590" operator="equal">
      <formula>0</formula>
    </cfRule>
    <cfRule type="cellIs" dxfId="636" priority="591" operator="lessThan">
      <formula>1</formula>
    </cfRule>
    <cfRule type="containsText" dxfId="635" priority="592" operator="containsText" text="#NUM!">
      <formula>NOT(ISERROR(SEARCH("#NUM!",AR10)))</formula>
    </cfRule>
    <cfRule type="cellIs" dxfId="634" priority="593" operator="equal">
      <formula>0</formula>
    </cfRule>
    <cfRule type="cellIs" dxfId="633" priority="594" operator="lessThan">
      <formula>0</formula>
    </cfRule>
    <cfRule type="uniqueValues" dxfId="632" priority="595"/>
    <cfRule type="duplicateValues" dxfId="631" priority="596"/>
    <cfRule type="cellIs" dxfId="630" priority="597" operator="equal">
      <formula>0</formula>
    </cfRule>
    <cfRule type="uniqueValues" dxfId="629" priority="598"/>
    <cfRule type="cellIs" dxfId="628" priority="599" operator="equal">
      <formula>0</formula>
    </cfRule>
    <cfRule type="cellIs" dxfId="627" priority="600" operator="between">
      <formula>1</formula>
      <formula>999999999999999</formula>
    </cfRule>
    <cfRule type="containsText" dxfId="626" priority="601" operator="containsText" text="#NUM!">
      <formula>NOT(ISERROR(SEARCH("#NUM!",AR10)))</formula>
    </cfRule>
  </conditionalFormatting>
  <conditionalFormatting sqref="AR10">
    <cfRule type="cellIs" dxfId="625" priority="602" operator="greaterThan">
      <formula>0</formula>
    </cfRule>
    <cfRule type="cellIs" dxfId="624" priority="603" operator="greaterThan">
      <formula>0</formula>
    </cfRule>
    <cfRule type="cellIs" dxfId="623" priority="604" operator="greaterThan">
      <formula>0</formula>
    </cfRule>
    <cfRule type="uniqueValues" dxfId="622" priority="605"/>
    <cfRule type="uniqueValues" dxfId="621" priority="606"/>
    <cfRule type="cellIs" dxfId="620" priority="607" operator="equal">
      <formula>0</formula>
    </cfRule>
    <cfRule type="cellIs" dxfId="619" priority="608" operator="lessThan">
      <formula>1</formula>
    </cfRule>
    <cfRule type="containsText" dxfId="618" priority="609" operator="containsText" text="#NUM!">
      <formula>NOT(ISERROR(SEARCH("#NUM!",AR10)))</formula>
    </cfRule>
    <cfRule type="cellIs" dxfId="617" priority="610" operator="equal">
      <formula>0</formula>
    </cfRule>
    <cfRule type="cellIs" dxfId="616" priority="611" operator="lessThan">
      <formula>0</formula>
    </cfRule>
    <cfRule type="uniqueValues" dxfId="615" priority="612"/>
    <cfRule type="duplicateValues" dxfId="614" priority="613"/>
    <cfRule type="cellIs" dxfId="613" priority="614" operator="equal">
      <formula>0</formula>
    </cfRule>
    <cfRule type="uniqueValues" dxfId="612" priority="615"/>
    <cfRule type="cellIs" dxfId="611" priority="616" operator="equal">
      <formula>0</formula>
    </cfRule>
    <cfRule type="cellIs" dxfId="610" priority="617" operator="between">
      <formula>1</formula>
      <formula>999999999999999</formula>
    </cfRule>
    <cfRule type="containsText" dxfId="609" priority="618" operator="containsText" text="#NUM!">
      <formula>NOT(ISERROR(SEARCH("#NUM!",AR10)))</formula>
    </cfRule>
  </conditionalFormatting>
  <conditionalFormatting sqref="AS10 AS5:AS8">
    <cfRule type="cellIs" dxfId="608" priority="439" operator="equal">
      <formula>0</formula>
    </cfRule>
  </conditionalFormatting>
  <conditionalFormatting sqref="AS10">
    <cfRule type="containsText" dxfId="607" priority="433" operator="containsText" text="#DIV/0!">
      <formula>NOT(ISERROR(SEARCH("#DIV/0!",AS10)))</formula>
    </cfRule>
    <cfRule type="cellIs" dxfId="606" priority="434" operator="lessThan">
      <formula>"&lt;0"</formula>
    </cfRule>
    <cfRule type="cellIs" dxfId="605" priority="435" operator="lessThan">
      <formula>0</formula>
    </cfRule>
    <cfRule type="containsText" dxfId="604" priority="436" operator="containsText" text="#DIV/0!">
      <formula>NOT(ISERROR(SEARCH("#DIV/0!",AS10)))</formula>
    </cfRule>
    <cfRule type="containsText" dxfId="603" priority="437" operator="containsText" text="#DIV/0!">
      <formula>NOT(ISERROR(SEARCH("#DIV/0!",AS10)))</formula>
    </cfRule>
    <cfRule type="containsText" dxfId="602" priority="438" operator="containsText" text="#div/0/!">
      <formula>NOT(ISERROR(SEARCH("#div/0/!",AS10)))</formula>
    </cfRule>
  </conditionalFormatting>
  <conditionalFormatting sqref="AS10">
    <cfRule type="cellIs" dxfId="601" priority="431" operator="lessThan">
      <formula>1</formula>
    </cfRule>
  </conditionalFormatting>
  <conditionalFormatting sqref="AS10">
    <cfRule type="containsErrors" dxfId="600" priority="430">
      <formula>ISERROR(AS10)</formula>
    </cfRule>
  </conditionalFormatting>
  <conditionalFormatting sqref="AS10">
    <cfRule type="cellIs" dxfId="599" priority="429" operator="equal">
      <formula>0</formula>
    </cfRule>
  </conditionalFormatting>
  <conditionalFormatting sqref="AS10">
    <cfRule type="cellIs" dxfId="598" priority="425" operator="equal">
      <formula>0</formula>
    </cfRule>
    <cfRule type="cellIs" dxfId="597" priority="426" operator="lessThan">
      <formula>0</formula>
    </cfRule>
  </conditionalFormatting>
  <conditionalFormatting sqref="AS10">
    <cfRule type="cellIs" dxfId="596" priority="424" stopIfTrue="1" operator="greaterThanOrEqual">
      <formula>0</formula>
    </cfRule>
  </conditionalFormatting>
  <conditionalFormatting sqref="AS10">
    <cfRule type="cellIs" dxfId="595" priority="440" operator="greaterThan">
      <formula>0</formula>
    </cfRule>
    <cfRule type="cellIs" dxfId="594" priority="441" operator="greaterThan">
      <formula>0</formula>
    </cfRule>
    <cfRule type="uniqueValues" dxfId="593" priority="442"/>
    <cfRule type="uniqueValues" dxfId="592" priority="443"/>
    <cfRule type="cellIs" dxfId="591" priority="444" operator="equal">
      <formula>0</formula>
    </cfRule>
    <cfRule type="cellIs" dxfId="590" priority="445" operator="lessThan">
      <formula>1</formula>
    </cfRule>
    <cfRule type="containsText" dxfId="589" priority="446" operator="containsText" text="#NUM!">
      <formula>NOT(ISERROR(SEARCH("#NUM!",AS10)))</formula>
    </cfRule>
    <cfRule type="cellIs" dxfId="588" priority="447" operator="equal">
      <formula>0</formula>
    </cfRule>
    <cfRule type="cellIs" dxfId="587" priority="448" operator="lessThan">
      <formula>0</formula>
    </cfRule>
    <cfRule type="uniqueValues" dxfId="586" priority="449"/>
    <cfRule type="duplicateValues" dxfId="585" priority="450"/>
    <cfRule type="cellIs" dxfId="584" priority="451" operator="equal">
      <formula>0</formula>
    </cfRule>
    <cfRule type="uniqueValues" dxfId="583" priority="452"/>
    <cfRule type="cellIs" dxfId="582" priority="453" operator="equal">
      <formula>0</formula>
    </cfRule>
    <cfRule type="cellIs" dxfId="581" priority="454" operator="between">
      <formula>1</formula>
      <formula>999999999999999</formula>
    </cfRule>
    <cfRule type="containsText" dxfId="580" priority="455" operator="containsText" text="#NUM!">
      <formula>NOT(ISERROR(SEARCH("#NUM!",AS10)))</formula>
    </cfRule>
  </conditionalFormatting>
  <conditionalFormatting sqref="AS10">
    <cfRule type="cellIs" dxfId="579" priority="456" operator="greaterThan">
      <formula>0</formula>
    </cfRule>
    <cfRule type="cellIs" dxfId="578" priority="457" operator="greaterThan">
      <formula>0</formula>
    </cfRule>
    <cfRule type="uniqueValues" dxfId="577" priority="458"/>
    <cfRule type="uniqueValues" dxfId="576" priority="459"/>
    <cfRule type="cellIs" dxfId="575" priority="460" operator="equal">
      <formula>0</formula>
    </cfRule>
    <cfRule type="cellIs" dxfId="574" priority="461" operator="lessThan">
      <formula>1</formula>
    </cfRule>
    <cfRule type="containsText" dxfId="573" priority="462" operator="containsText" text="#NUM!">
      <formula>NOT(ISERROR(SEARCH("#NUM!",AS10)))</formula>
    </cfRule>
    <cfRule type="cellIs" dxfId="572" priority="463" operator="equal">
      <formula>0</formula>
    </cfRule>
    <cfRule type="cellIs" dxfId="571" priority="464" operator="lessThan">
      <formula>0</formula>
    </cfRule>
    <cfRule type="uniqueValues" dxfId="570" priority="465"/>
    <cfRule type="duplicateValues" dxfId="569" priority="466"/>
    <cfRule type="cellIs" dxfId="568" priority="467" operator="equal">
      <formula>0</formula>
    </cfRule>
    <cfRule type="uniqueValues" dxfId="567" priority="468"/>
    <cfRule type="cellIs" dxfId="566" priority="469" operator="equal">
      <formula>0</formula>
    </cfRule>
    <cfRule type="cellIs" dxfId="565" priority="470" operator="between">
      <formula>1</formula>
      <formula>999999999999999</formula>
    </cfRule>
    <cfRule type="containsText" dxfId="564" priority="471" operator="containsText" text="#NUM!">
      <formula>NOT(ISERROR(SEARCH("#NUM!",AS10)))</formula>
    </cfRule>
  </conditionalFormatting>
  <conditionalFormatting sqref="AS10">
    <cfRule type="cellIs" dxfId="563" priority="472" operator="greaterThan">
      <formula>0</formula>
    </cfRule>
    <cfRule type="cellIs" dxfId="562" priority="473" operator="greaterThan">
      <formula>0</formula>
    </cfRule>
    <cfRule type="cellIs" dxfId="561" priority="474" operator="greaterThan">
      <formula>0</formula>
    </cfRule>
    <cfRule type="uniqueValues" dxfId="560" priority="475"/>
    <cfRule type="uniqueValues" dxfId="559" priority="476"/>
    <cfRule type="cellIs" dxfId="558" priority="477" operator="equal">
      <formula>0</formula>
    </cfRule>
    <cfRule type="cellIs" dxfId="557" priority="478" operator="lessThan">
      <formula>1</formula>
    </cfRule>
    <cfRule type="containsText" dxfId="556" priority="479" operator="containsText" text="#NUM!">
      <formula>NOT(ISERROR(SEARCH("#NUM!",AS10)))</formula>
    </cfRule>
    <cfRule type="cellIs" dxfId="555" priority="480" operator="equal">
      <formula>0</formula>
    </cfRule>
    <cfRule type="cellIs" dxfId="554" priority="481" operator="lessThan">
      <formula>0</formula>
    </cfRule>
    <cfRule type="uniqueValues" dxfId="553" priority="482"/>
    <cfRule type="duplicateValues" dxfId="552" priority="483"/>
    <cfRule type="cellIs" dxfId="551" priority="484" operator="equal">
      <formula>0</formula>
    </cfRule>
    <cfRule type="uniqueValues" dxfId="550" priority="485"/>
    <cfRule type="cellIs" dxfId="549" priority="486" operator="equal">
      <formula>0</formula>
    </cfRule>
    <cfRule type="cellIs" dxfId="548" priority="487" operator="between">
      <formula>1</formula>
      <formula>999999999999999</formula>
    </cfRule>
    <cfRule type="containsText" dxfId="547" priority="488" operator="containsText" text="#NUM!">
      <formula>NOT(ISERROR(SEARCH("#NUM!",AS10)))</formula>
    </cfRule>
  </conditionalFormatting>
  <conditionalFormatting sqref="AT10 AT5:AT8">
    <cfRule type="cellIs" dxfId="546" priority="309" operator="equal">
      <formula>0</formula>
    </cfRule>
  </conditionalFormatting>
  <conditionalFormatting sqref="AT10">
    <cfRule type="containsText" dxfId="545" priority="303" operator="containsText" text="#DIV/0!">
      <formula>NOT(ISERROR(SEARCH("#DIV/0!",AT10)))</formula>
    </cfRule>
    <cfRule type="cellIs" dxfId="544" priority="304" operator="lessThan">
      <formula>"&lt;0"</formula>
    </cfRule>
    <cfRule type="cellIs" dxfId="543" priority="305" operator="lessThan">
      <formula>0</formula>
    </cfRule>
    <cfRule type="containsText" dxfId="542" priority="306" operator="containsText" text="#DIV/0!">
      <formula>NOT(ISERROR(SEARCH("#DIV/0!",AT10)))</formula>
    </cfRule>
    <cfRule type="containsText" dxfId="541" priority="307" operator="containsText" text="#DIV/0!">
      <formula>NOT(ISERROR(SEARCH("#DIV/0!",AT10)))</formula>
    </cfRule>
    <cfRule type="containsText" dxfId="540" priority="308" operator="containsText" text="#div/0/!">
      <formula>NOT(ISERROR(SEARCH("#div/0/!",AT10)))</formula>
    </cfRule>
  </conditionalFormatting>
  <conditionalFormatting sqref="AT10">
    <cfRule type="cellIs" dxfId="539" priority="301" operator="lessThan">
      <formula>1</formula>
    </cfRule>
  </conditionalFormatting>
  <conditionalFormatting sqref="AT10">
    <cfRule type="containsErrors" dxfId="538" priority="300">
      <formula>ISERROR(AT10)</formula>
    </cfRule>
  </conditionalFormatting>
  <conditionalFormatting sqref="AT10">
    <cfRule type="cellIs" dxfId="537" priority="299" operator="equal">
      <formula>0</formula>
    </cfRule>
  </conditionalFormatting>
  <conditionalFormatting sqref="AT10">
    <cfRule type="cellIs" dxfId="536" priority="295" operator="equal">
      <formula>0</formula>
    </cfRule>
    <cfRule type="cellIs" dxfId="535" priority="296" operator="lessThan">
      <formula>0</formula>
    </cfRule>
  </conditionalFormatting>
  <conditionalFormatting sqref="AT10">
    <cfRule type="cellIs" dxfId="534" priority="294" stopIfTrue="1" operator="greaterThanOrEqual">
      <formula>0</formula>
    </cfRule>
  </conditionalFormatting>
  <conditionalFormatting sqref="AT10">
    <cfRule type="cellIs" dxfId="533" priority="310" operator="greaterThan">
      <formula>0</formula>
    </cfRule>
    <cfRule type="cellIs" dxfId="532" priority="311" operator="greaterThan">
      <formula>0</formula>
    </cfRule>
    <cfRule type="uniqueValues" dxfId="531" priority="312"/>
    <cfRule type="uniqueValues" dxfId="530" priority="313"/>
    <cfRule type="cellIs" dxfId="529" priority="314" operator="equal">
      <formula>0</formula>
    </cfRule>
    <cfRule type="cellIs" dxfId="528" priority="315" operator="lessThan">
      <formula>1</formula>
    </cfRule>
    <cfRule type="containsText" dxfId="527" priority="316" operator="containsText" text="#NUM!">
      <formula>NOT(ISERROR(SEARCH("#NUM!",AT10)))</formula>
    </cfRule>
    <cfRule type="cellIs" dxfId="526" priority="317" operator="equal">
      <formula>0</formula>
    </cfRule>
    <cfRule type="cellIs" dxfId="525" priority="318" operator="lessThan">
      <formula>0</formula>
    </cfRule>
    <cfRule type="uniqueValues" dxfId="524" priority="319"/>
    <cfRule type="duplicateValues" dxfId="523" priority="320"/>
    <cfRule type="cellIs" dxfId="522" priority="321" operator="equal">
      <formula>0</formula>
    </cfRule>
    <cfRule type="uniqueValues" dxfId="521" priority="322"/>
    <cfRule type="cellIs" dxfId="520" priority="323" operator="equal">
      <formula>0</formula>
    </cfRule>
    <cfRule type="cellIs" dxfId="519" priority="324" operator="between">
      <formula>1</formula>
      <formula>999999999999999</formula>
    </cfRule>
    <cfRule type="containsText" dxfId="518" priority="325" operator="containsText" text="#NUM!">
      <formula>NOT(ISERROR(SEARCH("#NUM!",AT10)))</formula>
    </cfRule>
  </conditionalFormatting>
  <conditionalFormatting sqref="AT10">
    <cfRule type="cellIs" dxfId="517" priority="326" operator="greaterThan">
      <formula>0</formula>
    </cfRule>
    <cfRule type="cellIs" dxfId="516" priority="327" operator="greaterThan">
      <formula>0</formula>
    </cfRule>
    <cfRule type="uniqueValues" dxfId="515" priority="328"/>
    <cfRule type="uniqueValues" dxfId="514" priority="329"/>
    <cfRule type="cellIs" dxfId="513" priority="330" operator="equal">
      <formula>0</formula>
    </cfRule>
    <cfRule type="cellIs" dxfId="512" priority="331" operator="lessThan">
      <formula>1</formula>
    </cfRule>
    <cfRule type="containsText" dxfId="511" priority="332" operator="containsText" text="#NUM!">
      <formula>NOT(ISERROR(SEARCH("#NUM!",AT10)))</formula>
    </cfRule>
    <cfRule type="cellIs" dxfId="510" priority="333" operator="equal">
      <formula>0</formula>
    </cfRule>
    <cfRule type="cellIs" dxfId="509" priority="334" operator="lessThan">
      <formula>0</formula>
    </cfRule>
    <cfRule type="uniqueValues" dxfId="508" priority="335"/>
    <cfRule type="duplicateValues" dxfId="507" priority="336"/>
    <cfRule type="cellIs" dxfId="506" priority="337" operator="equal">
      <formula>0</formula>
    </cfRule>
    <cfRule type="uniqueValues" dxfId="505" priority="338"/>
    <cfRule type="cellIs" dxfId="504" priority="339" operator="equal">
      <formula>0</formula>
    </cfRule>
    <cfRule type="cellIs" dxfId="503" priority="340" operator="between">
      <formula>1</formula>
      <formula>999999999999999</formula>
    </cfRule>
    <cfRule type="containsText" dxfId="502" priority="341" operator="containsText" text="#NUM!">
      <formula>NOT(ISERROR(SEARCH("#NUM!",AT10)))</formula>
    </cfRule>
  </conditionalFormatting>
  <conditionalFormatting sqref="AT10">
    <cfRule type="cellIs" dxfId="501" priority="342" operator="greaterThan">
      <formula>0</formula>
    </cfRule>
    <cfRule type="cellIs" dxfId="500" priority="343" operator="greaterThan">
      <formula>0</formula>
    </cfRule>
    <cfRule type="cellIs" dxfId="499" priority="344" operator="greaterThan">
      <formula>0</formula>
    </cfRule>
    <cfRule type="uniqueValues" dxfId="498" priority="345"/>
    <cfRule type="uniqueValues" dxfId="497" priority="346"/>
    <cfRule type="cellIs" dxfId="496" priority="347" operator="equal">
      <formula>0</formula>
    </cfRule>
    <cfRule type="cellIs" dxfId="495" priority="348" operator="lessThan">
      <formula>1</formula>
    </cfRule>
    <cfRule type="containsText" dxfId="494" priority="349" operator="containsText" text="#NUM!">
      <formula>NOT(ISERROR(SEARCH("#NUM!",AT10)))</formula>
    </cfRule>
    <cfRule type="cellIs" dxfId="493" priority="350" operator="equal">
      <formula>0</formula>
    </cfRule>
    <cfRule type="cellIs" dxfId="492" priority="351" operator="lessThan">
      <formula>0</formula>
    </cfRule>
    <cfRule type="uniqueValues" dxfId="491" priority="352"/>
    <cfRule type="duplicateValues" dxfId="490" priority="353"/>
    <cfRule type="cellIs" dxfId="489" priority="354" operator="equal">
      <formula>0</formula>
    </cfRule>
    <cfRule type="uniqueValues" dxfId="488" priority="355"/>
    <cfRule type="cellIs" dxfId="487" priority="356" operator="equal">
      <formula>0</formula>
    </cfRule>
    <cfRule type="cellIs" dxfId="486" priority="357" operator="between">
      <formula>1</formula>
      <formula>999999999999999</formula>
    </cfRule>
    <cfRule type="containsText" dxfId="485" priority="358" operator="containsText" text="#NUM!">
      <formula>NOT(ISERROR(SEARCH("#NUM!",AT10)))</formula>
    </cfRule>
  </conditionalFormatting>
  <conditionalFormatting sqref="AV10">
    <cfRule type="cellIs" dxfId="484" priority="30" operator="equal">
      <formula>0</formula>
    </cfRule>
    <cfRule type="cellIs" dxfId="483" priority="31" operator="lessThan">
      <formula>0</formula>
    </cfRule>
  </conditionalFormatting>
  <conditionalFormatting sqref="AU10">
    <cfRule type="cellIs" dxfId="482" priority="176" operator="equal">
      <formula>0</formula>
    </cfRule>
  </conditionalFormatting>
  <conditionalFormatting sqref="AU10">
    <cfRule type="containsText" dxfId="481" priority="170" operator="containsText" text="#DIV/0!">
      <formula>NOT(ISERROR(SEARCH("#DIV/0!",AU10)))</formula>
    </cfRule>
    <cfRule type="cellIs" dxfId="480" priority="171" operator="lessThan">
      <formula>"&lt;0"</formula>
    </cfRule>
    <cfRule type="cellIs" dxfId="479" priority="172" operator="lessThan">
      <formula>0</formula>
    </cfRule>
    <cfRule type="containsText" dxfId="478" priority="173" operator="containsText" text="#DIV/0!">
      <formula>NOT(ISERROR(SEARCH("#DIV/0!",AU10)))</formula>
    </cfRule>
    <cfRule type="containsText" dxfId="477" priority="174" operator="containsText" text="#DIV/0!">
      <formula>NOT(ISERROR(SEARCH("#DIV/0!",AU10)))</formula>
    </cfRule>
    <cfRule type="containsText" dxfId="476" priority="175" operator="containsText" text="#div/0/!">
      <formula>NOT(ISERROR(SEARCH("#div/0/!",AU10)))</formula>
    </cfRule>
  </conditionalFormatting>
  <conditionalFormatting sqref="AU10">
    <cfRule type="cellIs" dxfId="475" priority="169" operator="lessThan">
      <formula>1</formula>
    </cfRule>
  </conditionalFormatting>
  <conditionalFormatting sqref="AU10">
    <cfRule type="containsErrors" dxfId="474" priority="168">
      <formula>ISERROR(AU10)</formula>
    </cfRule>
  </conditionalFormatting>
  <conditionalFormatting sqref="AU10">
    <cfRule type="cellIs" dxfId="473" priority="167" operator="equal">
      <formula>0</formula>
    </cfRule>
  </conditionalFormatting>
  <conditionalFormatting sqref="AU10">
    <cfRule type="cellIs" dxfId="472" priority="165" operator="equal">
      <formula>0</formula>
    </cfRule>
    <cfRule type="cellIs" dxfId="471" priority="166" operator="lessThan">
      <formula>0</formula>
    </cfRule>
  </conditionalFormatting>
  <conditionalFormatting sqref="AU10">
    <cfRule type="cellIs" dxfId="470" priority="164" stopIfTrue="1" operator="greaterThanOrEqual">
      <formula>0</formula>
    </cfRule>
  </conditionalFormatting>
  <conditionalFormatting sqref="AU5:AU8">
    <cfRule type="cellIs" dxfId="469" priority="163" operator="equal">
      <formula>0</formula>
    </cfRule>
  </conditionalFormatting>
  <conditionalFormatting sqref="AU10">
    <cfRule type="cellIs" dxfId="468" priority="177" operator="greaterThan">
      <formula>0</formula>
    </cfRule>
    <cfRule type="cellIs" dxfId="467" priority="178" operator="greaterThan">
      <formula>0</formula>
    </cfRule>
    <cfRule type="uniqueValues" dxfId="466" priority="179"/>
    <cfRule type="uniqueValues" dxfId="465" priority="180"/>
    <cfRule type="cellIs" dxfId="464" priority="181" operator="equal">
      <formula>0</formula>
    </cfRule>
    <cfRule type="cellIs" dxfId="463" priority="182" operator="lessThan">
      <formula>1</formula>
    </cfRule>
    <cfRule type="containsText" dxfId="462" priority="183" operator="containsText" text="#NUM!">
      <formula>NOT(ISERROR(SEARCH("#NUM!",AU10)))</formula>
    </cfRule>
    <cfRule type="cellIs" dxfId="461" priority="184" operator="equal">
      <formula>0</formula>
    </cfRule>
    <cfRule type="cellIs" dxfId="460" priority="185" operator="lessThan">
      <formula>0</formula>
    </cfRule>
    <cfRule type="uniqueValues" dxfId="459" priority="186"/>
    <cfRule type="duplicateValues" dxfId="458" priority="187"/>
    <cfRule type="cellIs" dxfId="457" priority="188" operator="equal">
      <formula>0</formula>
    </cfRule>
    <cfRule type="uniqueValues" dxfId="456" priority="189"/>
    <cfRule type="cellIs" dxfId="455" priority="190" operator="equal">
      <formula>0</formula>
    </cfRule>
    <cfRule type="cellIs" dxfId="454" priority="191" operator="between">
      <formula>1</formula>
      <formula>999999999999999</formula>
    </cfRule>
    <cfRule type="containsText" dxfId="453" priority="192" operator="containsText" text="#NUM!">
      <formula>NOT(ISERROR(SEARCH("#NUM!",AU10)))</formula>
    </cfRule>
  </conditionalFormatting>
  <conditionalFormatting sqref="AU10">
    <cfRule type="cellIs" dxfId="452" priority="193" operator="greaterThan">
      <formula>0</formula>
    </cfRule>
    <cfRule type="cellIs" dxfId="451" priority="194" operator="greaterThan">
      <formula>0</formula>
    </cfRule>
    <cfRule type="uniqueValues" dxfId="450" priority="195"/>
    <cfRule type="uniqueValues" dxfId="449" priority="196"/>
    <cfRule type="cellIs" dxfId="448" priority="197" operator="equal">
      <formula>0</formula>
    </cfRule>
    <cfRule type="cellIs" dxfId="447" priority="198" operator="lessThan">
      <formula>1</formula>
    </cfRule>
    <cfRule type="containsText" dxfId="446" priority="199" operator="containsText" text="#NUM!">
      <formula>NOT(ISERROR(SEARCH("#NUM!",AU10)))</formula>
    </cfRule>
    <cfRule type="cellIs" dxfId="445" priority="200" operator="equal">
      <formula>0</formula>
    </cfRule>
    <cfRule type="cellIs" dxfId="444" priority="201" operator="lessThan">
      <formula>0</formula>
    </cfRule>
    <cfRule type="uniqueValues" dxfId="443" priority="202"/>
    <cfRule type="duplicateValues" dxfId="442" priority="203"/>
    <cfRule type="cellIs" dxfId="441" priority="204" operator="equal">
      <formula>0</formula>
    </cfRule>
    <cfRule type="uniqueValues" dxfId="440" priority="205"/>
    <cfRule type="cellIs" dxfId="439" priority="206" operator="equal">
      <formula>0</formula>
    </cfRule>
    <cfRule type="cellIs" dxfId="438" priority="207" operator="between">
      <formula>1</formula>
      <formula>999999999999999</formula>
    </cfRule>
    <cfRule type="containsText" dxfId="437" priority="208" operator="containsText" text="#NUM!">
      <formula>NOT(ISERROR(SEARCH("#NUM!",AU10)))</formula>
    </cfRule>
  </conditionalFormatting>
  <conditionalFormatting sqref="AU10">
    <cfRule type="cellIs" dxfId="436" priority="209" operator="greaterThan">
      <formula>0</formula>
    </cfRule>
    <cfRule type="cellIs" dxfId="435" priority="210" operator="greaterThan">
      <formula>0</formula>
    </cfRule>
    <cfRule type="cellIs" dxfId="434" priority="211" operator="greaterThan">
      <formula>0</formula>
    </cfRule>
    <cfRule type="uniqueValues" dxfId="433" priority="212"/>
    <cfRule type="uniqueValues" dxfId="432" priority="213"/>
    <cfRule type="cellIs" dxfId="431" priority="214" operator="equal">
      <formula>0</formula>
    </cfRule>
    <cfRule type="cellIs" dxfId="430" priority="215" operator="lessThan">
      <formula>1</formula>
    </cfRule>
    <cfRule type="containsText" dxfId="429" priority="216" operator="containsText" text="#NUM!">
      <formula>NOT(ISERROR(SEARCH("#NUM!",AU10)))</formula>
    </cfRule>
    <cfRule type="cellIs" dxfId="428" priority="217" operator="equal">
      <formula>0</formula>
    </cfRule>
    <cfRule type="cellIs" dxfId="427" priority="218" operator="lessThan">
      <formula>0</formula>
    </cfRule>
    <cfRule type="uniqueValues" dxfId="426" priority="219"/>
    <cfRule type="duplicateValues" dxfId="425" priority="220"/>
    <cfRule type="cellIs" dxfId="424" priority="221" operator="equal">
      <formula>0</formula>
    </cfRule>
    <cfRule type="uniqueValues" dxfId="423" priority="222"/>
    <cfRule type="cellIs" dxfId="422" priority="223" operator="equal">
      <formula>0</formula>
    </cfRule>
    <cfRule type="cellIs" dxfId="421" priority="224" operator="between">
      <formula>1</formula>
      <formula>999999999999999</formula>
    </cfRule>
    <cfRule type="containsText" dxfId="420" priority="225" operator="containsText" text="#NUM!">
      <formula>NOT(ISERROR(SEARCH("#NUM!",AU10)))</formula>
    </cfRule>
  </conditionalFormatting>
  <conditionalFormatting sqref="AV5:AV8 AV10">
    <cfRule type="cellIs" dxfId="419" priority="43" operator="equal">
      <formula>0</formula>
    </cfRule>
  </conditionalFormatting>
  <conditionalFormatting sqref="AV10">
    <cfRule type="containsText" dxfId="418" priority="37" operator="containsText" text="#DIV/0!">
      <formula>NOT(ISERROR(SEARCH("#DIV/0!",AV10)))</formula>
    </cfRule>
    <cfRule type="cellIs" dxfId="417" priority="38" operator="lessThan">
      <formula>"&lt;0"</formula>
    </cfRule>
    <cfRule type="cellIs" dxfId="416" priority="39" operator="lessThan">
      <formula>0</formula>
    </cfRule>
    <cfRule type="containsText" dxfId="415" priority="40" operator="containsText" text="#DIV/0!">
      <formula>NOT(ISERROR(SEARCH("#DIV/0!",AV10)))</formula>
    </cfRule>
    <cfRule type="containsText" dxfId="414" priority="41" operator="containsText" text="#DIV/0!">
      <formula>NOT(ISERROR(SEARCH("#DIV/0!",AV10)))</formula>
    </cfRule>
    <cfRule type="containsText" dxfId="413" priority="42" operator="containsText" text="#div/0/!">
      <formula>NOT(ISERROR(SEARCH("#div/0/!",AV10)))</formula>
    </cfRule>
  </conditionalFormatting>
  <conditionalFormatting sqref="AV10">
    <cfRule type="cellIs" dxfId="412" priority="35" operator="lessThan">
      <formula>1</formula>
    </cfRule>
  </conditionalFormatting>
  <conditionalFormatting sqref="AV10">
    <cfRule type="containsErrors" dxfId="411" priority="34">
      <formula>ISERROR(AV10)</formula>
    </cfRule>
  </conditionalFormatting>
  <conditionalFormatting sqref="AV10">
    <cfRule type="cellIs" dxfId="410" priority="33" operator="equal">
      <formula>0</formula>
    </cfRule>
  </conditionalFormatting>
  <conditionalFormatting sqref="AP10:AV10">
    <cfRule type="cellIs" dxfId="409" priority="28" stopIfTrue="1" operator="greaterThanOrEqual">
      <formula>0</formula>
    </cfRule>
  </conditionalFormatting>
  <conditionalFormatting sqref="AV10">
    <cfRule type="cellIs" dxfId="408" priority="44" operator="greaterThan">
      <formula>0</formula>
    </cfRule>
    <cfRule type="cellIs" dxfId="407" priority="45" operator="greaterThan">
      <formula>0</formula>
    </cfRule>
    <cfRule type="uniqueValues" dxfId="406" priority="46"/>
    <cfRule type="uniqueValues" dxfId="405" priority="47"/>
    <cfRule type="cellIs" dxfId="404" priority="48" operator="equal">
      <formula>0</formula>
    </cfRule>
    <cfRule type="cellIs" dxfId="403" priority="49" operator="lessThan">
      <formula>1</formula>
    </cfRule>
    <cfRule type="containsText" dxfId="402" priority="50" operator="containsText" text="#NUM!">
      <formula>NOT(ISERROR(SEARCH("#NUM!",AV10)))</formula>
    </cfRule>
    <cfRule type="cellIs" dxfId="401" priority="51" operator="equal">
      <formula>0</formula>
    </cfRule>
    <cfRule type="cellIs" dxfId="400" priority="52" operator="lessThan">
      <formula>0</formula>
    </cfRule>
    <cfRule type="uniqueValues" dxfId="399" priority="53"/>
    <cfRule type="duplicateValues" dxfId="398" priority="54"/>
    <cfRule type="cellIs" dxfId="397" priority="55" operator="equal">
      <formula>0</formula>
    </cfRule>
    <cfRule type="uniqueValues" dxfId="396" priority="56"/>
    <cfRule type="cellIs" dxfId="395" priority="57" operator="equal">
      <formula>0</formula>
    </cfRule>
    <cfRule type="cellIs" dxfId="394" priority="58" operator="between">
      <formula>1</formula>
      <formula>999999999999999</formula>
    </cfRule>
    <cfRule type="containsText" dxfId="393" priority="59" operator="containsText" text="#NUM!">
      <formula>NOT(ISERROR(SEARCH("#NUM!",AV10)))</formula>
    </cfRule>
  </conditionalFormatting>
  <conditionalFormatting sqref="AV10">
    <cfRule type="cellIs" dxfId="392" priority="60" operator="greaterThan">
      <formula>0</formula>
    </cfRule>
    <cfRule type="cellIs" dxfId="391" priority="61" operator="greaterThan">
      <formula>0</formula>
    </cfRule>
    <cfRule type="uniqueValues" dxfId="390" priority="62"/>
    <cfRule type="uniqueValues" dxfId="389" priority="63"/>
    <cfRule type="cellIs" dxfId="388" priority="64" operator="equal">
      <formula>0</formula>
    </cfRule>
    <cfRule type="cellIs" dxfId="387" priority="65" operator="lessThan">
      <formula>1</formula>
    </cfRule>
    <cfRule type="containsText" dxfId="386" priority="66" operator="containsText" text="#NUM!">
      <formula>NOT(ISERROR(SEARCH("#NUM!",AV10)))</formula>
    </cfRule>
    <cfRule type="cellIs" dxfId="385" priority="67" operator="equal">
      <formula>0</formula>
    </cfRule>
    <cfRule type="cellIs" dxfId="384" priority="68" operator="lessThan">
      <formula>0</formula>
    </cfRule>
    <cfRule type="uniqueValues" dxfId="383" priority="69"/>
    <cfRule type="duplicateValues" dxfId="382" priority="70"/>
    <cfRule type="cellIs" dxfId="381" priority="71" operator="equal">
      <formula>0</formula>
    </cfRule>
    <cfRule type="uniqueValues" dxfId="380" priority="72"/>
    <cfRule type="cellIs" dxfId="379" priority="73" operator="equal">
      <formula>0</formula>
    </cfRule>
    <cfRule type="cellIs" dxfId="378" priority="74" operator="between">
      <formula>1</formula>
      <formula>999999999999999</formula>
    </cfRule>
    <cfRule type="containsText" dxfId="377" priority="75" operator="containsText" text="#NUM!">
      <formula>NOT(ISERROR(SEARCH("#NUM!",AV10)))</formula>
    </cfRule>
  </conditionalFormatting>
  <conditionalFormatting sqref="AV10">
    <cfRule type="cellIs" dxfId="376" priority="76" operator="greaterThan">
      <formula>0</formula>
    </cfRule>
    <cfRule type="cellIs" dxfId="375" priority="77" operator="greaterThan">
      <formula>0</formula>
    </cfRule>
    <cfRule type="cellIs" dxfId="374" priority="78" operator="greaterThan">
      <formula>0</formula>
    </cfRule>
    <cfRule type="uniqueValues" dxfId="373" priority="79"/>
    <cfRule type="uniqueValues" dxfId="372" priority="80"/>
    <cfRule type="cellIs" dxfId="371" priority="81" operator="equal">
      <formula>0</formula>
    </cfRule>
    <cfRule type="cellIs" dxfId="370" priority="82" operator="lessThan">
      <formula>1</formula>
    </cfRule>
    <cfRule type="containsText" dxfId="369" priority="83" operator="containsText" text="#NUM!">
      <formula>NOT(ISERROR(SEARCH("#NUM!",AV10)))</formula>
    </cfRule>
    <cfRule type="cellIs" dxfId="368" priority="84" operator="equal">
      <formula>0</formula>
    </cfRule>
    <cfRule type="cellIs" dxfId="367" priority="85" operator="lessThan">
      <formula>0</formula>
    </cfRule>
    <cfRule type="uniqueValues" dxfId="366" priority="86"/>
    <cfRule type="duplicateValues" dxfId="365" priority="87"/>
    <cfRule type="cellIs" dxfId="364" priority="88" operator="equal">
      <formula>0</formula>
    </cfRule>
    <cfRule type="uniqueValues" dxfId="363" priority="89"/>
    <cfRule type="cellIs" dxfId="362" priority="90" operator="equal">
      <formula>0</formula>
    </cfRule>
    <cfRule type="cellIs" dxfId="361" priority="91" operator="between">
      <formula>1</formula>
      <formula>999999999999999</formula>
    </cfRule>
    <cfRule type="containsText" dxfId="360" priority="92" operator="containsText" text="#NUM!">
      <formula>NOT(ISERROR(SEARCH("#NUM!",AV10)))</formula>
    </cfRule>
  </conditionalFormatting>
  <conditionalFormatting sqref="AU12:AU1011">
    <cfRule type="cellIs" dxfId="359" priority="23" operator="equal">
      <formula>0</formula>
    </cfRule>
  </conditionalFormatting>
  <conditionalFormatting sqref="AQ12:AQ1011">
    <cfRule type="cellIs" dxfId="358" priority="27" operator="equal">
      <formula>0</formula>
    </cfRule>
  </conditionalFormatting>
  <conditionalFormatting sqref="AS12:AS1011">
    <cfRule type="cellIs" dxfId="357" priority="25" operator="equal">
      <formula>0</formula>
    </cfRule>
  </conditionalFormatting>
  <conditionalFormatting sqref="AV12:AV1011">
    <cfRule type="cellIs" dxfId="356" priority="22" operator="equal">
      <formula>0</formula>
    </cfRule>
  </conditionalFormatting>
  <conditionalFormatting sqref="BB10:BB11 BE10:BE11 BC10:BD10 BF10:BI10">
    <cfRule type="cellIs" dxfId="355" priority="1636" operator="greaterThan">
      <formula>0</formula>
    </cfRule>
    <cfRule type="cellIs" dxfId="354" priority="1637" operator="greaterThan">
      <formula>0</formula>
    </cfRule>
    <cfRule type="uniqueValues" dxfId="353" priority="1638"/>
    <cfRule type="uniqueValues" dxfId="352" priority="1639"/>
    <cfRule type="cellIs" dxfId="351" priority="1640" operator="equal">
      <formula>0</formula>
    </cfRule>
    <cfRule type="cellIs" dxfId="350" priority="1641" operator="lessThan">
      <formula>1</formula>
    </cfRule>
    <cfRule type="containsText" dxfId="349" priority="1642" operator="containsText" text="#NUM!">
      <formula>NOT(ISERROR(SEARCH("#NUM!",BB10)))</formula>
    </cfRule>
    <cfRule type="cellIs" dxfId="348" priority="1643" operator="equal">
      <formula>0</formula>
    </cfRule>
    <cfRule type="cellIs" dxfId="347" priority="1644" operator="lessThan">
      <formula>0</formula>
    </cfRule>
    <cfRule type="uniqueValues" dxfId="346" priority="1645"/>
    <cfRule type="duplicateValues" dxfId="345" priority="1646"/>
    <cfRule type="cellIs" dxfId="344" priority="1647" operator="equal">
      <formula>0</formula>
    </cfRule>
    <cfRule type="uniqueValues" dxfId="343" priority="1648"/>
    <cfRule type="cellIs" dxfId="342" priority="1649" operator="equal">
      <formula>0</formula>
    </cfRule>
    <cfRule type="cellIs" dxfId="341" priority="1650" operator="between">
      <formula>1</formula>
      <formula>999999999999999</formula>
    </cfRule>
    <cfRule type="containsText" dxfId="340" priority="1651" operator="containsText" text="#NUM!">
      <formula>NOT(ISERROR(SEARCH("#NUM!",BB10)))</formula>
    </cfRule>
  </conditionalFormatting>
  <conditionalFormatting sqref="BA11 BB10:BB11 BE10:BG11 BC10:BD10 BH10:BI10">
    <cfRule type="cellIs" dxfId="339" priority="1700" operator="greaterThan">
      <formula>0</formula>
    </cfRule>
    <cfRule type="cellIs" dxfId="338" priority="1701" operator="greaterThan">
      <formula>0</formula>
    </cfRule>
    <cfRule type="uniqueValues" dxfId="337" priority="1702"/>
    <cfRule type="uniqueValues" dxfId="336" priority="1703"/>
    <cfRule type="cellIs" dxfId="335" priority="1704" operator="equal">
      <formula>0</formula>
    </cfRule>
    <cfRule type="cellIs" dxfId="334" priority="1705" operator="lessThan">
      <formula>1</formula>
    </cfRule>
    <cfRule type="containsText" dxfId="333" priority="1706" operator="containsText" text="#NUM!">
      <formula>NOT(ISERROR(SEARCH("#NUM!",BA10)))</formula>
    </cfRule>
    <cfRule type="cellIs" dxfId="332" priority="1707" operator="equal">
      <formula>0</formula>
    </cfRule>
    <cfRule type="cellIs" dxfId="331" priority="1708" operator="lessThan">
      <formula>0</formula>
    </cfRule>
    <cfRule type="uniqueValues" dxfId="330" priority="1709"/>
    <cfRule type="duplicateValues" dxfId="329" priority="1710"/>
    <cfRule type="cellIs" dxfId="328" priority="1711" operator="equal">
      <formula>0</formula>
    </cfRule>
    <cfRule type="uniqueValues" dxfId="327" priority="1712"/>
    <cfRule type="cellIs" dxfId="326" priority="1713" operator="equal">
      <formula>0</formula>
    </cfRule>
    <cfRule type="cellIs" dxfId="325" priority="1714" operator="between">
      <formula>1</formula>
      <formula>999999999999999</formula>
    </cfRule>
    <cfRule type="containsText" dxfId="324" priority="1715" operator="containsText" text="#NUM!">
      <formula>NOT(ISERROR(SEARCH("#NUM!",BA10)))</formula>
    </cfRule>
  </conditionalFormatting>
  <conditionalFormatting sqref="BC10:BI10">
    <cfRule type="cellIs" dxfId="323" priority="1780" operator="greaterThan">
      <formula>0</formula>
    </cfRule>
    <cfRule type="cellIs" dxfId="322" priority="1781" operator="greaterThan">
      <formula>0</formula>
    </cfRule>
    <cfRule type="cellIs" dxfId="321" priority="1782" operator="greaterThan">
      <formula>0</formula>
    </cfRule>
    <cfRule type="uniqueValues" dxfId="320" priority="1783"/>
    <cfRule type="uniqueValues" dxfId="319" priority="1784"/>
    <cfRule type="cellIs" dxfId="318" priority="1785" operator="equal">
      <formula>0</formula>
    </cfRule>
    <cfRule type="cellIs" dxfId="317" priority="1786" operator="lessThan">
      <formula>1</formula>
    </cfRule>
    <cfRule type="containsText" dxfId="316" priority="1787" operator="containsText" text="#NUM!">
      <formula>NOT(ISERROR(SEARCH("#NUM!",BC10)))</formula>
    </cfRule>
    <cfRule type="cellIs" dxfId="315" priority="1788" operator="equal">
      <formula>0</formula>
    </cfRule>
    <cfRule type="cellIs" dxfId="314" priority="1789" operator="lessThan">
      <formula>0</formula>
    </cfRule>
    <cfRule type="uniqueValues" dxfId="313" priority="1790"/>
    <cfRule type="duplicateValues" dxfId="312" priority="1791"/>
    <cfRule type="cellIs" dxfId="311" priority="1792" operator="equal">
      <formula>0</formula>
    </cfRule>
    <cfRule type="uniqueValues" dxfId="310" priority="1793"/>
    <cfRule type="cellIs" dxfId="309" priority="1794" operator="equal">
      <formula>0</formula>
    </cfRule>
    <cfRule type="cellIs" dxfId="308" priority="1795" operator="between">
      <formula>1</formula>
      <formula>999999999999999</formula>
    </cfRule>
    <cfRule type="containsText" dxfId="307" priority="1796" operator="containsText" text="#NUM!">
      <formula>NOT(ISERROR(SEARCH("#NUM!",BC10)))</formula>
    </cfRule>
  </conditionalFormatting>
  <conditionalFormatting sqref="I305:I321">
    <cfRule type="cellIs" dxfId="306" priority="20" operator="greaterThan">
      <formula>0</formula>
    </cfRule>
  </conditionalFormatting>
  <conditionalFormatting sqref="I322">
    <cfRule type="cellIs" dxfId="305" priority="19" operator="greaterThan">
      <formula>0</formula>
    </cfRule>
  </conditionalFormatting>
  <conditionalFormatting sqref="I267:I284">
    <cfRule type="cellIs" dxfId="304" priority="18" operator="greaterThan">
      <formula>0</formula>
    </cfRule>
  </conditionalFormatting>
  <conditionalFormatting sqref="I178:I182">
    <cfRule type="cellIs" dxfId="303" priority="17" operator="greaterThan">
      <formula>0</formula>
    </cfRule>
  </conditionalFormatting>
  <conditionalFormatting sqref="I189:I194">
    <cfRule type="cellIs" dxfId="302" priority="16" operator="greaterThan">
      <formula>0</formula>
    </cfRule>
  </conditionalFormatting>
  <conditionalFormatting sqref="I244:I248">
    <cfRule type="cellIs" dxfId="301" priority="15" operator="greaterThan">
      <formula>0</formula>
    </cfRule>
  </conditionalFormatting>
  <conditionalFormatting sqref="I600:I612">
    <cfRule type="cellIs" dxfId="300" priority="14" operator="greaterThan">
      <formula>0</formula>
    </cfRule>
  </conditionalFormatting>
  <conditionalFormatting sqref="I628:I640">
    <cfRule type="cellIs" dxfId="299" priority="13" operator="greaterThan">
      <formula>0</formula>
    </cfRule>
  </conditionalFormatting>
  <conditionalFormatting sqref="V605:V612">
    <cfRule type="cellIs" dxfId="298" priority="12" operator="equal">
      <formula>0</formula>
    </cfRule>
  </conditionalFormatting>
  <conditionalFormatting sqref="V912:W923">
    <cfRule type="cellIs" dxfId="297" priority="11" operator="equal">
      <formula>0</formula>
    </cfRule>
  </conditionalFormatting>
  <conditionalFormatting sqref="I353:I361">
    <cfRule type="cellIs" dxfId="296" priority="10" operator="greaterThan">
      <formula>0</formula>
    </cfRule>
  </conditionalFormatting>
  <conditionalFormatting sqref="I362">
    <cfRule type="cellIs" dxfId="295" priority="9" operator="greaterThan">
      <formula>0</formula>
    </cfRule>
  </conditionalFormatting>
  <conditionalFormatting sqref="I507:I535">
    <cfRule type="cellIs" dxfId="294" priority="8" operator="greaterThan">
      <formula>0</formula>
    </cfRule>
  </conditionalFormatting>
  <conditionalFormatting sqref="I537:I571">
    <cfRule type="cellIs" dxfId="293" priority="7" operator="greaterThan">
      <formula>0</formula>
    </cfRule>
  </conditionalFormatting>
  <conditionalFormatting sqref="V537:W571">
    <cfRule type="cellIs" dxfId="292" priority="6" operator="equal">
      <formula>0</formula>
    </cfRule>
  </conditionalFormatting>
  <conditionalFormatting sqref="R659:R699">
    <cfRule type="cellIs" dxfId="291" priority="5" operator="equal">
      <formula>0</formula>
    </cfRule>
  </conditionalFormatting>
  <conditionalFormatting sqref="V659:V699">
    <cfRule type="cellIs" dxfId="290" priority="4" operator="equal">
      <formula>0</formula>
    </cfRule>
  </conditionalFormatting>
  <conditionalFormatting sqref="V703:W712">
    <cfRule type="cellIs" dxfId="289" priority="3" operator="equal">
      <formula>0</formula>
    </cfRule>
  </conditionalFormatting>
  <conditionalFormatting sqref="V19:V32">
    <cfRule type="cellIs" dxfId="288" priority="2" operator="equal">
      <formula>0</formula>
    </cfRule>
  </conditionalFormatting>
  <conditionalFormatting sqref="V210:V224">
    <cfRule type="cellIs" dxfId="287" priority="1" operator="equal">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60" t="s">
        <v>3417</v>
      </c>
      <c r="D1" s="761"/>
      <c r="E1" s="761"/>
      <c r="F1" s="762"/>
      <c r="G1" s="762"/>
      <c r="H1" s="762"/>
      <c r="I1" s="763"/>
      <c r="J1" s="764"/>
      <c r="K1" s="730" t="s">
        <v>5</v>
      </c>
      <c r="L1" s="731"/>
      <c r="M1" s="732" t="s">
        <v>2638</v>
      </c>
      <c r="N1" s="733"/>
      <c r="O1" s="734"/>
      <c r="P1" s="734"/>
      <c r="Q1" s="734"/>
      <c r="R1" s="734"/>
      <c r="S1" s="734"/>
      <c r="T1" s="734"/>
      <c r="U1" s="735"/>
      <c r="V1" s="736" t="s">
        <v>43</v>
      </c>
      <c r="W1" s="737"/>
      <c r="X1" s="737"/>
      <c r="Y1" s="737"/>
      <c r="Z1" s="737"/>
      <c r="AA1" s="737"/>
      <c r="AB1" s="737"/>
      <c r="AC1" s="737"/>
      <c r="AD1" s="737"/>
      <c r="AE1" s="738"/>
      <c r="AF1" s="739" t="s">
        <v>42</v>
      </c>
      <c r="AG1" s="740"/>
      <c r="AH1" s="747" t="s">
        <v>3438</v>
      </c>
      <c r="AI1" s="748"/>
      <c r="AJ1" s="748"/>
      <c r="AK1" s="748"/>
      <c r="AL1" s="747" t="s">
        <v>3439</v>
      </c>
      <c r="AM1" s="748"/>
      <c r="AN1" s="748"/>
      <c r="AO1" s="748"/>
      <c r="AP1" s="719" t="s">
        <v>2659</v>
      </c>
      <c r="AQ1" s="775"/>
      <c r="AR1" s="775"/>
      <c r="AS1" s="776"/>
      <c r="AT1" s="722" t="s">
        <v>2663</v>
      </c>
      <c r="AU1" s="723"/>
      <c r="AV1" s="723"/>
      <c r="AW1" s="723"/>
      <c r="AX1" s="723"/>
      <c r="AY1" s="723"/>
      <c r="AZ1" s="723"/>
      <c r="BA1" s="724"/>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701" t="s">
        <v>2618</v>
      </c>
      <c r="H4" s="702"/>
      <c r="I4" s="703" t="s">
        <v>2702</v>
      </c>
      <c r="J4" s="704"/>
      <c r="K4" s="705"/>
      <c r="L4" s="706"/>
      <c r="M4" s="361" t="s">
        <v>2619</v>
      </c>
      <c r="N4" s="237" t="s">
        <v>2615</v>
      </c>
      <c r="O4" s="707" t="s">
        <v>3416</v>
      </c>
      <c r="P4" s="708"/>
      <c r="Q4" s="708"/>
      <c r="R4" s="708"/>
      <c r="S4" s="708"/>
      <c r="T4" s="708"/>
      <c r="U4" s="709"/>
      <c r="V4" s="710" t="s">
        <v>2703</v>
      </c>
      <c r="W4" s="711"/>
      <c r="X4" s="711"/>
      <c r="Y4" s="741" t="s">
        <v>44</v>
      </c>
      <c r="Z4" s="742"/>
      <c r="AA4" s="362" t="s">
        <v>40</v>
      </c>
      <c r="AB4" s="743" t="s">
        <v>3394</v>
      </c>
      <c r="AC4" s="744"/>
      <c r="AD4" s="758" t="s">
        <v>3393</v>
      </c>
      <c r="AE4" s="759"/>
      <c r="AF4" s="401" t="s">
        <v>3403</v>
      </c>
      <c r="AG4" s="402" t="s">
        <v>3404</v>
      </c>
      <c r="AH4" s="363" t="s">
        <v>2673</v>
      </c>
      <c r="AI4" s="769" t="s">
        <v>7</v>
      </c>
      <c r="AJ4" s="770"/>
      <c r="AK4" s="771"/>
      <c r="AL4" s="772" t="s">
        <v>7</v>
      </c>
      <c r="AM4" s="773"/>
      <c r="AN4" s="773"/>
      <c r="AO4" s="774"/>
      <c r="AP4" s="765" t="s">
        <v>7</v>
      </c>
      <c r="AQ4" s="766"/>
      <c r="AR4" s="766"/>
      <c r="AS4" s="767"/>
      <c r="AT4" s="765" t="s">
        <v>7</v>
      </c>
      <c r="AU4" s="766"/>
      <c r="AV4" s="766"/>
      <c r="AW4" s="766"/>
      <c r="AX4" s="766"/>
      <c r="AY4" s="766"/>
      <c r="AZ4" s="766"/>
      <c r="BA4" s="768"/>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54" t="s">
        <v>3419</v>
      </c>
      <c r="B9" s="755"/>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56" t="s">
        <v>3392</v>
      </c>
      <c r="B10" s="757"/>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99" t="s">
        <v>3391</v>
      </c>
      <c r="B11" s="700"/>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Liana, Amy Susana</cp:lastModifiedBy>
  <cp:lastPrinted>2016-05-31T18:15:39Z</cp:lastPrinted>
  <dcterms:created xsi:type="dcterms:W3CDTF">2013-04-08T20:12:31Z</dcterms:created>
  <dcterms:modified xsi:type="dcterms:W3CDTF">2021-12-03T18:47:25Z</dcterms:modified>
</cp:coreProperties>
</file>