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OH33\ResDev\Private Secretary documents\OIP\"/>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<sst xmlns="http://schemas.openxmlformats.org/spreadsheetml/2006/main" count="7297" uniqueCount="3448">
  <si>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</si>
  <si>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</si>
  <si>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</si>
  <si>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</si>
  <si>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</si>
  <si>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</si>
  <si>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</si>
  <si>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</si>
  <si>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</si>
  <si>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</si>
  <si>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</si>
  <si>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</si>
  <si>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</si>
  <si>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</si>
  <si>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</si>
  <si>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</si>
  <si>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</si>
  <si>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</si>
  <si>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</si>
  <si>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</si>
  <si>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</si>
  <si>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</si>
  <si>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</si>
  <si>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</si>
  <si>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</si>
  <si>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</si>
  <si>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</si>
  <si>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</si>
  <si>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</si>
  <si>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</si>
  <si>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</si>
  <si>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</si>
  <si>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</si>
  <si>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</si>
  <si>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</si>
  <si>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</si>
  <si>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</si>
  <si>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</si>
  <si>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</si>
  <si>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</si>
  <si>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</si>
  <si>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</si>
  <si>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</si>
  <si>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</si>
  <si>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</si>
  <si>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</si>
  <si>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</si>
  <si>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</si>
  <si>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</si>
  <si>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</si>
  <si>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</si>
  <si>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</si>
  <si>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</si>
  <si>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</si>
  <si>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</si>
  <si>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</si>
  <si>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</si>
  <si>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</si>
  <si>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</si>
  <si>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</si>
  <si>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</si>
  <si>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</si>
  <si>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</si>
  <si>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</si>
  <si>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</si>
  <si>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</si>
  <si>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</si>
  <si>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</si>
  <si>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</si>
  <si>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</si>
  <si>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</si>
  <si>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</si>
  <si>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</si>
  <si>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</si>
  <si>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</si>
  <si>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</si>
  <si>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</si>
  <si>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</si>
  <si>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</si>
  <si>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</si>
  <si>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</si>
  <si>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</si>
  <si>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</si>
  <si>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</si>
  <si>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</si>
  <si>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</si>
  <si>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</si>
  <si>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</si>
  <si>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</si>
  <si>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</si>
  <si>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</si>
  <si>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</si>
  <si>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</si>
  <si>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</si>
  <si>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</si>
  <si>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</si>
  <si>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</si>
  <si>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</si>
  <si>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</si>
  <si>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</si>
  <si>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</si>
  <si>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</si>
  <si>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</si>
  <si>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</si>
  <si>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</si>
  <si>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</si>
  <si>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</si>
  <si>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</si>
  <si>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</si>
  <si>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</si>
  <si>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</si>
  <si>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</si>
  <si>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</si>
  <si>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</si>
  <si>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</si>
  <si>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</si>
  <si>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</si>
  <si>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</si>
  <si>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</si>
  <si>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</si>
  <si>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</si>
  <si>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</si>
  <si>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</si>
  <si>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</si>
  <si>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</si>
  <si>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</si>
  <si>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</si>
  <si>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</si>
  <si>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</si>
  <si>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</si>
  <si>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</si>
  <si>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</si>
  <si>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</si>
  <si>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</si>
  <si>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</si>
  <si>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</si>
  <si>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</si>
  <si>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</si>
  <si>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</si>
  <si>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</si>
  <si>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</si>
  <si>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</si>
  <si>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</si>
  <si>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</si>
  <si>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</si>
  <si>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</si>
  <si>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</si>
  <si>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</si>
  <si>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</si>
  <si>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</si>
  <si>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</si>
  <si>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</si>
  <si>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</si>
  <si>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</si>
  <si>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</si>
  <si>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</si>
  <si>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</si>
  <si>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</si>
  <si>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</si>
  <si>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</si>
  <si>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</si>
  <si>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</si>
  <si>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</si>
  <si>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</si>
  <si>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</si>
  <si>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</si>
  <si>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</si>
  <si>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</si>
  <si>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</si>
  <si>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</si>
  <si>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</si>
  <si>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</si>
  <si>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</si>
  <si>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</si>
  <si>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</si>
  <si>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</si>
  <si>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</si>
  <si>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</si>
  <si>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</si>
  <si>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</si>
  <si>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</si>
  <si>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</si>
  <si>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</si>
  <si>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</si>
  <si>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</si>
  <si>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</si>
  <si>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</si>
  <si>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</si>
  <si>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</si>
  <si>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</si>
  <si>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</si>
  <si>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</si>
  <si>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</si>
  <si>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</si>
  <si>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</si>
  <si>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</si>
  <si>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</si>
  <si>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</si>
  <si>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</si>
  <si>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</si>
  <si>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</si>
  <si>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</si>
  <si>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</si>
  <si>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</si>
  <si>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</si>
  <si>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</si>
  <si>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</si>
  <si>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</si>
  <si>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</si>
  <si>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</si>
  <si>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</si>
  <si>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</si>
  <si>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</si>
  <si>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</si>
  <si>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</si>
  <si>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</si>
  <si>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</si>
  <si>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</si>
  <si>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</si>
  <si>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</si>
  <si>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</si>
  <si>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</si>
  <si>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</si>
  <si>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</si>
  <si>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</si>
  <si>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</si>
  <si>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</si>
  <si>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</si>
  <si>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</si>
  <si>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</si>
  <si>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</si>
  <si>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</si>
  <si>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</si>
  <si>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</si>
  <si>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</si>
  <si>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</si>
  <si>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</si>
  <si>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</si>
  <si>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</si>
  <si>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</si>
  <si>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</si>
  <si>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</si>
  <si>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</si>
  <si>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</si>
  <si>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</si>
  <si>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</si>
  <si>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</si>
  <si>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</si>
  <si>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</si>
  <si>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</si>
  <si>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</si>
  <si>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</si>
  <si>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</si>
  <si>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</si>
  <si>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</si>
  <si>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</si>
  <si>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</si>
  <si>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</si>
  <si>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</si>
  <si>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</si>
  <si>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</si>
  <si>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</si>
  <si>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</si>
  <si>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</si>
  <si>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</si>
  <si>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</si>
  <si>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</si>
  <si>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</si>
  <si>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</si>
  <si>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</si>
  <si>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</si>
  <si>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</si>
  <si>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</si>
  <si>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</si>
  <si>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</si>
  <si>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</si>
  <si>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</si>
  <si>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</si>
  <si>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</si>
  <si>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</si>
  <si>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</si>
  <si>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</si>
  <si>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</si>
  <si>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</si>
  <si>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</si>
  <si>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</si>
  <si>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</si>
  <si>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</si>
  <si>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</si>
  <si>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</si>
  <si>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</si>
  <si>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</si>
  <si>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</si>
  <si>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</si>
  <si>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</si>
  <si>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</si>
  <si>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</si>
  <si>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</si>
  <si>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</si>
  <si>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</si>
  <si>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</si>
  <si>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</si>
  <si>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</si>
  <si>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</si>
  <si>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</si>
  <si>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</si>
  <si>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</si>
  <si>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</si>
  <si>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</si>
  <si>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</si>
  <si>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</si>
  <si>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</si>
  <si>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</si>
  <si>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</si>
  <si>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</si>
  <si>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</si>
  <si>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</si>
  <si>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</si>
  <si>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</si>
  <si>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</si>
  <si>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</si>
  <si>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</si>
  <si>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</si>
  <si>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</si>
  <si>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</si>
  <si>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</si>
  <si>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</si>
  <si>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</si>
  <si>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</si>
  <si>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</si>
  <si>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</si>
  <si>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</si>
  <si>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</si>
  <si>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</si>
  <si>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</si>
  <si>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</si>
  <si>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</si>
  <si>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</si>
  <si>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</si>
  <si>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</si>
  <si>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</si>
  <si>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</si>
  <si>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</si>
  <si>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</si>
  <si>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</si>
  <si>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</si>
  <si>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</si>
  <si>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</si>
  <si>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</si>
  <si>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</si>
  <si>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</si>
  <si>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</si>
  <si>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</si>
  <si>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</si>
  <si>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</si>
  <si>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</si>
  <si>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</si>
  <si>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</si>
  <si>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</si>
  <si>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</si>
  <si>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</si>
  <si>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</si>
  <si>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</si>
  <si>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</si>
  <si>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</si>
  <si>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</si>
  <si>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</si>
  <si>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</si>
  <si>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</si>
  <si>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</si>
  <si>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</si>
  <si>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</si>
  <si>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</si>
  <si>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</si>
  <si>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</si>
  <si>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</si>
  <si>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</si>
  <si>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</si>
  <si>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</si>
  <si>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</si>
  <si>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</si>
  <si>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</si>
  <si>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</si>
  <si>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</si>
  <si>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</si>
  <si>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</si>
  <si>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</si>
  <si>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</si>
  <si>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</si>
  <si>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</si>
  <si>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</si>
  <si>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</si>
  <si>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</si>
  <si>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</si>
  <si>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</si>
  <si>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</si>
  <si>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</si>
  <si>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</si>
  <si>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</si>
  <si>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</si>
  <si>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</si>
  <si>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</si>
  <si>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</si>
  <si>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</si>
  <si>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</si>
  <si>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</si>
  <si>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</si>
  <si>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</si>
  <si>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</si>
  <si>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</si>
  <si>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</si>
  <si>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</si>
  <si>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</si>
  <si>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</si>
  <si>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</si>
  <si>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</si>
  <si>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</si>
  <si>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</si>
  <si>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</si>
  <si>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</si>
  <si>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</si>
  <si>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</si>
  <si>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</si>
  <si>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</si>
  <si>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</si>
  <si>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</si>
  <si>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</si>
  <si>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</si>
  <si>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</si>
  <si>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</si>
  <si>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</si>
  <si>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</si>
  <si>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</si>
  <si>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</si>
  <si>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</si>
  <si>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</si>
  <si>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</si>
  <si>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</si>
  <si>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</si>
  <si>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</si>
  <si>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</si>
  <si>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</si>
  <si>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</si>
  <si>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</si>
  <si>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</si>
  <si>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</si>
  <si>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</si>
  <si>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</si>
  <si>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</si>
  <si>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</si>
  <si>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</si>
  <si>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</si>
  <si>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</si>
  <si>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</si>
  <si>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</si>
  <si>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</si>
  <si>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</si>
  <si>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</si>
  <si>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</si>
  <si>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</si>
  <si>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</si>
  <si>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</si>
  <si>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</si>
  <si>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</si>
  <si>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</si>
  <si>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</si>
  <si>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</si>
  <si>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</si>
  <si>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</si>
  <si>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</si>
  <si>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</si>
  <si>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</si>
  <si>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</si>
  <si>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</si>
  <si>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</si>
  <si>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</si>
  <si>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</si>
  <si>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</si>
  <si>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</si>
  <si>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</si>
  <si>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</si>
  <si>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</si>
  <si>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</si>
  <si>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</si>
  <si>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</si>
  <si>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</si>
  <si>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</si>
  <si>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</si>
  <si>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</si>
  <si>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</si>
  <si>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</si>
  <si>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</si>
  <si>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</si>
  <si>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</si>
  <si>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</si>
  <si>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</si>
  <si>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</si>
  <si>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</si>
  <si>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</si>
  <si>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</si>
  <si>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</si>
  <si>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</si>
  <si>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</si>
  <si>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</si>
  <si>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</si>
  <si>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</si>
  <si>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</si>
  <si>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</si>
  <si>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</si>
  <si>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</si>
  <si>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</si>
  <si>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</si>
  <si>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</si>
  <si>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</si>
  <si>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</si>
  <si>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</si>
  <si>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</si>
  <si>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</si>
  <si>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</si>
  <si>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</si>
  <si>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</si>
  <si>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</si>
  <si>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</si>
  <si>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</si>
  <si>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</si>
  <si>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</si>
  <si>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</si>
  <si>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</si>
  <si>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</si>
  <si>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</si>
  <si>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</si>
  <si>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</si>
  <si>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</si>
  <si>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</si>
  <si>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</si>
  <si>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</si>
  <si>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</si>
  <si>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</si>
  <si>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</si>
  <si>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</si>
  <si>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</si>
  <si>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</si>
  <si>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</si>
  <si>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</si>
  <si>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</si>
  <si>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</si>
  <si>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</si>
  <si>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</si>
  <si>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</si>
  <si>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</si>
  <si>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</si>
  <si>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</si>
  <si>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</si>
  <si>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</si>
  <si>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</si>
  <si>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</si>
  <si>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</si>
  <si>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</si>
  <si>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</si>
  <si>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</si>
  <si>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</si>
  <si>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</si>
  <si>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</si>
  <si>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</si>
  <si>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</si>
  <si>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</si>
  <si>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</si>
  <si>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</si>
  <si>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</si>
  <si>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</si>
  <si>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</si>
  <si>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</si>
  <si>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</si>
  <si>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</si>
  <si>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</si>
  <si>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</si>
  <si>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</si>
  <si>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</si>
  <si>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</si>
  <si>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</si>
  <si>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</si>
  <si>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</si>
  <si>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</si>
  <si>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</si>
  <si>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</si>
  <si>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</si>
  <si>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</si>
  <si>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</si>
  <si>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</si>
  <si>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</si>
  <si>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</si>
  <si>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</si>
  <si>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</si>
  <si>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</si>
  <si>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</si>
  <si>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</si>
  <si>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</si>
  <si>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</si>
  <si>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</si>
  <si>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</si>
  <si>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</si>
  <si>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</si>
  <si>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</si>
  <si>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</si>
  <si>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</si>
  <si>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</si>
  <si>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</si>
  <si>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</si>
  <si>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</si>
  <si>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</si>
  <si>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</si>
  <si>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</si>
  <si>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</si>
  <si>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</si>
  <si>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</si>
  <si>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</si>
  <si>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</si>
  <si>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</si>
  <si>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</si>
  <si>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</si>
  <si>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</si>
  <si>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</si>
  <si>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</si>
  <si>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</si>
  <si>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</si>
  <si>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</si>
  <si>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</si>
  <si>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</si>
  <si>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</si>
  <si>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</si>
  <si>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</si>
  <si>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</si>
  <si>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</si>
  <si>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</si>
  <si>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</si>
  <si>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</si>
  <si>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</si>
  <si>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</si>
  <si>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</si>
  <si>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</si>
  <si>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</si>
  <si>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</si>
  <si>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</si>
  <si>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</si>
  <si>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</si>
  <si>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</si>
  <si>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</si>
  <si>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</si>
  <si>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</si>
  <si>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</si>
  <si>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</si>
  <si>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</si>
  <si>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</si>
  <si>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</si>
  <si>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</si>
  <si>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</si>
  <si>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</si>
  <si>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</si>
  <si>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</si>
  <si>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</si>
  <si>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</si>
  <si>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</si>
  <si>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</si>
  <si>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</si>
  <si>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</si>
  <si>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</si>
  <si>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</si>
  <si>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</si>
  <si>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</si>
  <si>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</si>
  <si>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</si>
  <si>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</si>
  <si>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</si>
  <si>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</si>
  <si>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</si>
  <si>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</si>
  <si>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</si>
  <si>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</si>
  <si>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</si>
  <si>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</si>
  <si>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</si>
  <si>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</si>
  <si>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</si>
  <si>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</si>
  <si>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</si>
  <si>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</si>
  <si>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</si>
  <si>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</si>
  <si>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</si>
  <si>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</si>
  <si>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</si>
  <si>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</si>
  <si>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</si>
  <si>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</si>
  <si>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</si>
  <si>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</si>
  <si>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</si>
  <si>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</si>
  <si>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</si>
  <si>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</si>
  <si>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</si>
  <si>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</si>
  <si>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</si>
  <si>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</si>
  <si>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</si>
  <si>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</si>
  <si>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</si>
  <si>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</si>
  <si>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</si>
  <si>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</si>
  <si>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</si>
  <si>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</si>
  <si>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</si>
  <si>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</si>
  <si>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</si>
  <si>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</si>
  <si>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</si>
  <si>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</si>
  <si>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</si>
  <si>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</si>
  <si>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</si>
  <si>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</si>
  <si>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</si>
  <si>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</si>
  <si>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</si>
  <si>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</si>
  <si>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</si>
  <si>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</si>
  <si>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</si>
  <si>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</si>
  <si>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</si>
  <si>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</si>
  <si>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</si>
  <si>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</si>
  <si>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</si>
  <si>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</si>
  <si>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</si>
  <si>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</si>
  <si>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</si>
  <si>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</si>
  <si>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</si>
  <si>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</si>
  <si>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</si>
  <si>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</si>
  <si>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</si>
  <si>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</si>
  <si>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</si>
  <si>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</si>
  <si>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</si>
  <si>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</si>
  <si>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</si>
  <si>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</si>
  <si>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</si>
  <si>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</si>
  <si>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</si>
  <si>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</si>
  <si>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</si>
  <si>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</si>
  <si>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</si>
  <si>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</si>
  <si>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</si>
  <si>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</si>
  <si>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</si>
  <si>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</si>
  <si>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</si>
  <si>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</si>
  <si>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</si>
  <si>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</si>
  <si>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</si>
  <si>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</si>
  <si>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</si>
  <si>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</si>
  <si>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</si>
  <si>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</si>
  <si>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</si>
  <si>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</si>
  <si>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</si>
  <si>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</si>
  <si>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</si>
  <si>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</si>
  <si>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</si>
  <si>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</si>
  <si>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</si>
  <si>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</si>
  <si>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</si>
  <si>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</si>
  <si>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</si>
  <si>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</si>
  <si>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</si>
  <si>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</si>
  <si>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</si>
  <si>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</si>
  <si>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</si>
  <si>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</si>
  <si>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</si>
  <si>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</si>
  <si>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</si>
  <si>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</si>
  <si>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</si>
  <si>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</si>
  <si>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</si>
  <si>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</si>
  <si>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</si>
  <si>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</si>
  <si>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</si>
  <si>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</si>
  <si>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</si>
  <si>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</si>
  <si>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</si>
  <si>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</si>
  <si>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</si>
  <si>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</si>
  <si>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</si>
  <si>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</si>
  <si>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</si>
  <si>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</si>
  <si>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</si>
  <si>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</si>
  <si>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</si>
  <si>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</si>
  <si>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</si>
  <si>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</si>
  <si>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</si>
  <si>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</si>
  <si>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</si>
  <si>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</si>
  <si>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</si>
  <si>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</si>
  <si>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</si>
  <si>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</si>
  <si>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</si>
  <si>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</si>
  <si>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</si>
  <si>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</si>
  <si>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</si>
  <si>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</si>
  <si>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</si>
  <si>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</si>
  <si>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</si>
  <si>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</si>
  <si>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</si>
  <si>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</si>
  <si>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</si>
  <si>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</si>
  <si>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</si>
  <si>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</si>
  <si>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</si>
  <si>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</si>
  <si>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</si>
  <si>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</si>
  <si>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</si>
  <si>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</si>
  <si>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</si>
  <si>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</si>
  <si>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</si>
  <si>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</si>
  <si>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</si>
  <si>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</si>
  <si>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</si>
  <si>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</si>
  <si>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</si>
  <si>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</si>
  <si>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</si>
  <si>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</si>
  <si>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</si>
  <si>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</si>
  <si>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</si>
  <si>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</si>
  <si>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</si>
  <si>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</si>
  <si>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</si>
  <si>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</si>
  <si>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</si>
  <si>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</si>
  <si>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</si>
  <si>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</si>
  <si>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</si>
  <si>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</si>
  <si>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</si>
  <si>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</si>
  <si>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</si>
  <si>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</si>
  <si>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</si>
  <si>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</si>
  <si>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</si>
  <si>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</si>
  <si>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</si>
  <si>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</si>
  <si>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</si>
  <si>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</si>
  <si>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</si>
  <si>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</si>
  <si>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</si>
  <si>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</si>
  <si>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</si>
  <si>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</si>
  <si>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</si>
  <si>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</si>
  <si>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</si>
  <si>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</si>
  <si>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</si>
  <si>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</si>
  <si>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</si>
  <si>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</si>
  <si>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</si>
  <si>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</si>
  <si>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</si>
  <si>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</si>
  <si>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</si>
  <si>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</si>
  <si>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</si>
  <si>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</si>
  <si>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</si>
  <si>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</si>
  <si>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</si>
  <si>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</si>
  <si>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</si>
  <si>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</si>
  <si>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</si>
  <si>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</si>
  <si>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</si>
  <si>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</si>
  <si>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</si>
  <si>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</si>
  <si>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</si>
  <si>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</si>
  <si>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</si>
  <si>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</si>
  <si>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</si>
  <si>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</si>
  <si>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</si>
  <si>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</si>
  <si>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</si>
  <si>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</si>
  <si>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</si>
  <si>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</si>
  <si>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</si>
  <si>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</si>
  <si>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</si>
  <si>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</si>
  <si>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</si>
  <si>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</si>
  <si>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</si>
  <si>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</si>
  <si>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</si>
  <si>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</si>
  <si>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</si>
  <si>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</si>
  <si>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</si>
  <si>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</si>
  <si>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</si>
  <si>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</si>
  <si>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</si>
  <si>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</si>
  <si>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</si>
  <si>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</si>
  <si>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</si>
  <si>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</si>
  <si>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</si>
  <si>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</si>
  <si>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</si>
  <si>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</si>
  <si>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</si>
  <si>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</si>
  <si>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</si>
  <si>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</si>
  <si>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</si>
  <si>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</si>
  <si>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</si>
  <si>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</si>
  <si>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</si>
  <si>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</si>
  <si>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</si>
  <si>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</si>
  <si>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</si>
  <si>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</si>
  <si>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</si>
  <si>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</si>
  <si>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</si>
  <si>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</si>
  <si>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</si>
  <si>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</si>
  <si>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</si>
  <si>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</si>
  <si>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</si>
  <si>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</si>
  <si>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</si>
  <si>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</si>
  <si>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</si>
  <si>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</si>
  <si>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</si>
  <si>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</si>
  <si>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</si>
  <si>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</si>
  <si>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</si>
  <si>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</si>
  <si>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</si>
  <si>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</si>
  <si>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</si>
  <si>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</si>
  <si>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</si>
  <si>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</si>
  <si>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</si>
  <si>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</si>
  <si>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</si>
  <si>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</si>
  <si>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</si>
  <si>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</si>
  <si>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</si>
  <si>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</si>
  <si>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</si>
  <si>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</si>
  <si>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</si>
  <si>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</si>
  <si>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</si>
  <si>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</si>
  <si>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</si>
  <si>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</si>
  <si>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</si>
  <si>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</si>
  <si>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</si>
  <si>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</si>
  <si>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</si>
  <si>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</si>
  <si>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</si>
  <si>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</si>
  <si>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</si>
  <si>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</si>
  <si>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</si>
  <si>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</si>
  <si>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</si>
  <si>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</si>
  <si>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</si>
  <si>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</si>
  <si>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</si>
  <si>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</si>
  <si>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</si>
  <si>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</si>
  <si>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</si>
  <si>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</si>
  <si>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</si>
  <si>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</si>
  <si>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</si>
  <si>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</si>
  <si>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</si>
  <si>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</si>
  <si>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</si>
  <si>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</si>
  <si>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</si>
  <si>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</si>
  <si>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</si>
  <si>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</si>
  <si>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</si>
  <si>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</si>
  <si>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</si>
  <si>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</si>
  <si>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</si>
  <si>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</si>
  <si>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</si>
  <si>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</si>
  <si>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</si>
  <si>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</si>
  <si>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</si>
  <si>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</si>
  <si>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</si>
  <si>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</si>
  <si>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</si>
  <si>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</si>
  <si>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</si>
  <si>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</si>
  <si>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</si>
  <si>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</si>
  <si>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</si>
  <si>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</si>
  <si>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</si>
  <si>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</si>
  <si>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</si>
  <si>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</si>
  <si>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</si>
  <si>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</si>
  <si>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</si>
  <si>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</si>
  <si>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</si>
  <si>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</si>
  <si>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</si>
  <si>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</si>
  <si>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</si>
  <si>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</si>
  <si>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</si>
  <si>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</si>
  <si>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</si>
  <si>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</si>
  <si>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</si>
  <si>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</si>
  <si>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</si>
  <si>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</si>
  <si>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</si>
  <si>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</si>
  <si>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</si>
  <si>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</si>
  <si>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</si>
  <si>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</si>
  <si>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</si>
  <si>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</si>
  <si>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</si>
  <si>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</si>
  <si>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</si>
  <si>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</si>
  <si>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</si>
  <si>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</si>
  <si>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</si>
  <si>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</si>
  <si>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</si>
  <si>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</si>
  <si>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</si>
  <si>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</si>
  <si>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</si>
  <si>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</si>
  <si>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</si>
  <si>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</si>
  <si>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</si>
  <si>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</si>
  <si>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</si>
  <si>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</si>
  <si>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</si>
  <si>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</si>
  <si>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</si>
  <si>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</si>
  <si>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</si>
  <si>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</si>
  <si>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</si>
  <si>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</si>
  <si>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</si>
  <si>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</si>
  <si>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</si>
  <si>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</si>
  <si>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</si>
  <si>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</si>
  <si>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</si>
  <si>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</si>
  <si>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</si>
  <si>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</si>
  <si>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</si>
  <si>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</si>
  <si>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</si>
  <si>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</si>
  <si>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</si>
  <si>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</si>
  <si>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</si>
  <si>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</si>
  <si>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</si>
  <si>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</si>
  <si>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</si>
  <si>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</si>
  <si>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</si>
  <si>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</si>
  <si>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</si>
  <si>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</si>
  <si>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</si>
  <si>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</si>
  <si>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</si>
  <si>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</si>
  <si>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</si>
  <si>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</si>
  <si>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</si>
  <si>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</si>
  <si>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</si>
  <si>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</si>
  <si>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</si>
  <si>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</si>
  <si>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</si>
  <si>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</si>
  <si>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</si>
  <si>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</si>
  <si>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</si>
  <si>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</si>
  <si>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</si>
  <si>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</si>
  <si>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</si>
  <si>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</si>
  <si>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</si>
  <si>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</si>
  <si>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</si>
  <si>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</si>
  <si>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</si>
  <si>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</si>
  <si>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</si>
  <si>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</si>
  <si>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</si>
  <si>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</si>
  <si>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</si>
  <si>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</si>
  <si>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</si>
  <si>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</si>
  <si>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</si>
  <si>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</si>
  <si>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</si>
  <si>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</si>
  <si>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</si>
  <si>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</si>
  <si>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</si>
  <si>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</si>
  <si>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</si>
  <si>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</si>
  <si>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</si>
  <si>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</si>
  <si>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</si>
  <si>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</si>
  <si>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</si>
  <si>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</si>
  <si>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</si>
  <si>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</si>
  <si>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</si>
  <si>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</si>
  <si>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</si>
  <si>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</si>
  <si>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</si>
  <si>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</si>
  <si>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</si>
  <si>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</si>
  <si>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</si>
  <si>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</si>
  <si>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</si>
  <si>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</si>
  <si>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</si>
  <si>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</si>
  <si>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</si>
  <si>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</si>
  <si>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</si>
  <si>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</si>
  <si>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</si>
  <si>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</si>
  <si>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</si>
  <si>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</si>
  <si>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</si>
  <si>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</si>
  <si>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</si>
  <si>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</si>
  <si>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</si>
  <si>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</si>
  <si>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</si>
  <si>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</si>
  <si>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</si>
  <si>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</si>
  <si>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</si>
  <si>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</si>
  <si>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</si>
  <si>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</si>
  <si>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</si>
  <si>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</si>
  <si>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</si>
  <si>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</si>
  <si>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</si>
  <si>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</si>
  <si>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</si>
  <si>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</si>
  <si>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</si>
  <si>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</si>
  <si>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</si>
  <si>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</si>
  <si>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</si>
  <si>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</si>
  <si>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</si>
  <si>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</si>
  <si>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</si>
  <si>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</si>
  <si>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</si>
  <si>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</si>
  <si>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</si>
  <si>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</si>
  <si>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</si>
  <si>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</si>
  <si>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</si>
  <si>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</si>
  <si>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</si>
  <si>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</si>
  <si>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</si>
  <si>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</si>
  <si>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</si>
  <si>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</si>
  <si>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</si>
  <si>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</si>
  <si>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</si>
  <si>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</si>
  <si>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</si>
  <si>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</si>
  <si>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</si>
  <si>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</si>
  <si>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</si>
  <si>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</si>
  <si>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</si>
  <si>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</si>
  <si>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</si>
  <si>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</si>
  <si>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</si>
  <si>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</si>
  <si>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</si>
  <si>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</si>
  <si>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</si>
  <si>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</si>
  <si>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</si>
  <si>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</si>
  <si>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</si>
  <si>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</si>
  <si>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</si>
  <si>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</si>
  <si>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</si>
  <si>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</si>
  <si>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</si>
  <si>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</si>
  <si>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</si>
  <si>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</si>
  <si>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</si>
  <si>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</si>
  <si>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</si>
  <si>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</si>
  <si>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</si>
  <si>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</si>
  <si>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</si>
  <si>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</si>
  <si>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</si>
  <si>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</si>
  <si>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</si>
  <si>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</si>
  <si>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</si>
  <si>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</si>
  <si>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</si>
  <si>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</si>
  <si>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</si>
  <si>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</si>
  <si>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</si>
  <si>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</si>
  <si>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</si>
  <si>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</si>
  <si>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</si>
  <si>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</si>
  <si>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</si>
  <si>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</si>
  <si>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</si>
  <si>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</si>
  <si>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</si>
  <si>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</si>
  <si>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</si>
  <si>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</si>
  <si>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</si>
  <si>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</si>
  <si>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</si>
  <si>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</si>
  <si>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</si>
  <si>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</si>
  <si>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</si>
  <si>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</si>
  <si>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</si>
  <si>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</si>
  <si>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</si>
  <si>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</si>
  <si>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</si>
  <si>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</si>
  <si>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</si>
  <si>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</si>
  <si>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</si>
  <si>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</si>
  <si>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</si>
  <si>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</si>
  <si>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</si>
  <si>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</si>
  <si>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</si>
  <si>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</si>
  <si>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</si>
  <si>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</si>
  <si>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</si>
  <si>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</si>
  <si>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</si>
  <si>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</si>
  <si>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</si>
  <si>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</si>
  <si>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</si>
  <si>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</si>
  <si>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</si>
  <si>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</si>
  <si>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</si>
  <si>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</si>
  <si>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</si>
  <si>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</si>
  <si>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</si>
  <si>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</si>
  <si>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</si>
  <si>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</si>
  <si>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</si>
  <si>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</si>
  <si>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</si>
  <si>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</si>
  <si>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</si>
  <si>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</si>
  <si>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</si>
  <si>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</si>
  <si>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</si>
  <si>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</si>
  <si>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</si>
  <si>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</si>
  <si>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</si>
  <si>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</si>
  <si>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</si>
  <si>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</si>
  <si>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</si>
  <si>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</si>
  <si>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</si>
  <si>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</si>
  <si>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</si>
  <si>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</si>
  <si>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</si>
  <si>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</si>
  <si>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</si>
  <si>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</si>
  <si>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</si>
  <si>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</si>
  <si>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</si>
  <si>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</si>
  <si>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</si>
  <si>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</si>
  <si>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</si>
  <si>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</si>
  <si>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</si>
  <si>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</si>
  <si>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</si>
  <si>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</si>
  <si>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</si>
  <si>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</si>
  <si>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</si>
  <si>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</si>
  <si>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</si>
  <si>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</si>
  <si>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</si>
  <si>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</si>
  <si>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</si>
  <si>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</si>
  <si>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</si>
  <si>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</si>
  <si>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</si>
  <si>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</si>
  <si>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</si>
  <si>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</si>
  <si>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</si>
  <si>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</si>
  <si>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</si>
  <si>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</si>
  <si>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</si>
  <si>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</si>
  <si>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</si>
  <si>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</si>
  <si>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</si>
  <si>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</si>
  <si>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</si>
  <si>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</si>
  <si>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</si>
  <si>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</si>
  <si>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</si>
  <si>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</si>
  <si>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</si>
  <si>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</si>
  <si>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</si>
  <si>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</si>
  <si>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</si>
  <si>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</si>
  <si>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</si>
  <si>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</si>
  <si>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</si>
  <si>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</si>
  <si>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</si>
  <si>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</si>
  <si>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</si>
  <si>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</si>
  <si>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</si>
  <si>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</si>
  <si>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</si>
  <si>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</si>
  <si>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</si>
  <si>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</si>
  <si>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</si>
  <si>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</si>
  <si>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</si>
  <si>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</si>
  <si>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</si>
  <si>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</si>
  <si>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</si>
  <si>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</si>
  <si>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</si>
  <si>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</si>
  <si>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</si>
  <si>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</si>
  <si>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</si>
  <si>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</si>
  <si>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</si>
  <si>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</si>
  <si>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</si>
  <si>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</si>
  <si>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</si>
  <si>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</si>
  <si>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</si>
  <si>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</si>
  <si>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</si>
  <si>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</si>
  <si>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</si>
  <si>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</si>
  <si>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</si>
  <si>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</si>
  <si>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</si>
  <si>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</si>
  <si>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</si>
  <si>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</si>
  <si>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</si>
  <si>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</si>
  <si>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</si>
  <si>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</si>
  <si>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</si>
  <si>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</si>
  <si>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</si>
  <si>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</si>
  <si>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</si>
  <si>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</si>
  <si>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</si>
  <si>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</si>
  <si>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</si>
  <si>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</si>
  <si>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</si>
  <si>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</si>
  <si>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</si>
  <si>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</si>
  <si>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</si>
  <si>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</si>
  <si>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</si>
  <si>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</si>
  <si>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</si>
  <si>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</si>
  <si>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</si>
  <si>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</si>
  <si>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</si>
  <si>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</si>
  <si>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</si>
  <si>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</si>
  <si>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</si>
  <si>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</si>
  <si>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</si>
  <si>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</si>
  <si>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</si>
  <si>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</si>
  <si>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</si>
  <si>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</si>
  <si>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</si>
  <si>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</si>
  <si>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</si>
  <si>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</si>
  <si>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</si>
  <si>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</si>
  <si>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</si>
  <si>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</si>
  <si>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</si>
  <si>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</si>
  <si>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</si>
  <si>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</si>
  <si>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</si>
  <si>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</si>
  <si>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</si>
  <si>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</si>
  <si>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</si>
  <si>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</si>
  <si>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</si>
  <si>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</si>
  <si>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</si>
  <si>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</si>
  <si>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</si>
  <si>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</si>
  <si>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</si>
  <si>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</si>
  <si>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</si>
  <si>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</si>
  <si>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</si>
  <si>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</si>
  <si>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</si>
  <si>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</si>
  <si>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</si>
  <si>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</si>
  <si>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</si>
  <si>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</si>
  <si>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</si>
  <si>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</si>
  <si>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</si>
  <si>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</si>
  <si>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</si>
  <si>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</si>
  <si>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</si>
  <si>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</si>
  <si>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</si>
  <si>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</si>
  <si>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</si>
  <si>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</si>
  <si>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</si>
  <si>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</si>
  <si>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</si>
  <si>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</si>
  <si>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</si>
  <si>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</si>
  <si>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</si>
  <si>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</si>
  <si>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</si>
  <si>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</si>
  <si>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</si>
  <si>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</si>
  <si>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</si>
  <si>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</si>
  <si>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</si>
  <si>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</si>
  <si>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</si>
  <si>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</si>
  <si>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</si>
  <si>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</si>
  <si>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</si>
  <si>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</si>
  <si>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</si>
  <si>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</si>
  <si>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</si>
  <si>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</si>
  <si>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</si>
  <si>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</si>
  <si>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</si>
  <si>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</si>
  <si>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</si>
  <si>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</si>
  <si>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</si>
  <si>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</si>
  <si>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</si>
  <si>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</si>
  <si>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</si>
  <si>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</si>
  <si>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</si>
  <si>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</si>
  <si>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</si>
  <si>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</si>
  <si>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</si>
  <si>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</si>
  <si>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</si>
  <si>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</si>
  <si>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</si>
  <si>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</si>
  <si>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</si>
  <si>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</si>
  <si>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</si>
  <si>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</si>
  <si>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</si>
  <si>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</si>
  <si>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</si>
  <si>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</si>
  <si>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</si>
  <si>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</si>
  <si>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</si>
  <si>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</si>
  <si>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</si>
  <si>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</si>
  <si>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</si>
  <si>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</si>
  <si>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</si>
  <si>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</si>
  <si>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</si>
  <si>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</si>
  <si>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</si>
  <si>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</si>
  <si>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</si>
  <si>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</si>
  <si>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</si>
  <si>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</si>
  <si>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</si>
  <si>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</si>
  <si>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</si>
  <si>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</si>
  <si>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</si>
  <si>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</si>
  <si>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</si>
  <si>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</si>
  <si>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</si>
  <si>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</si>
  <si>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</si>
  <si>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</si>
  <si>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</si>
  <si>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</si>
  <si>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</si>
  <si>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</si>
  <si>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</si>
  <si>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</si>
  <si>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</si>
  <si>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</si>
  <si>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</si>
  <si>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</si>
  <si>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</si>
  <si>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</si>
  <si>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</si>
  <si>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</si>
  <si>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</si>
  <si>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</si>
  <si>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</si>
  <si>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</si>
  <si>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</si>
  <si>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</si>
  <si>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</si>
  <si>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</si>
  <si>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</si>
  <si>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</si>
  <si>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</si>
  <si>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</si>
  <si>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</si>
  <si>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</si>
  <si>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</si>
  <si>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</si>
  <si>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</si>
  <si>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</si>
  <si>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</si>
  <si>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</si>
  <si>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</si>
  <si>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</si>
  <si>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</si>
  <si>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</si>
  <si>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</si>
  <si>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</si>
  <si>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</si>
  <si>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</si>
  <si>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</si>
  <si>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</si>
  <si>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</si>
  <si>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</si>
  <si>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</si>
  <si>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</si>
  <si>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</si>
  <si>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</si>
  <si>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</si>
  <si>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</si>
  <si>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</si>
  <si>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</si>
  <si>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</si>
  <si>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</si>
  <si>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</si>
  <si>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</si>
  <si>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</si>
  <si>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</si>
  <si>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</si>
  <si>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</si>
  <si>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</si>
  <si>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</si>
  <si>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</si>
  <si>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</si>
  <si>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</si>
  <si>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</si>
  <si>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</si>
  <si>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</si>
  <si>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</si>
  <si>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</si>
  <si>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</si>
  <si>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</si>
  <si>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</si>
  <si>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</si>
  <si>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</si>
  <si>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</si>
  <si>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</si>
  <si>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</si>
  <si>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</si>
  <si>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</si>
  <si>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</si>
  <si>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</si>
  <si>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</si>
  <si>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</si>
  <si>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</si>
  <si>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</si>
  <si>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</si>
  <si>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</si>
  <si>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</si>
  <si>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</si>
  <si>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</si>
  <si>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</si>
  <si>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</si>
  <si>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</si>
  <si>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</si>
  <si>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</si>
  <si>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</si>
  <si>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</si>
  <si>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</si>
  <si>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</si>
  <si>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</si>
  <si>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</si>
  <si>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</si>
  <si>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</si>
  <si>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</si>
  <si>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</si>
  <si>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</si>
  <si>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</si>
  <si>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</si>
  <si>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</si>
  <si>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</si>
  <si>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</si>
  <si>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</si>
  <si>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</si>
  <si>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</si>
  <si>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</si>
  <si>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</si>
  <si>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</si>
  <si>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</si>
  <si>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</si>
  <si>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</si>
  <si>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</si>
  <si>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</si>
  <si>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</si>
  <si>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</si>
  <si>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</si>
  <si>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</si>
  <si>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</si>
  <si>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</si>
  <si>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</si>
  <si>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</si>
  <si>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</si>
  <si>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</si>
  <si>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</si>
  <si>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</si>
  <si>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</si>
  <si>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</si>
  <si>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</si>
  <si>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</si>
  <si>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</si>
  <si>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</si>
  <si>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</si>
  <si>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</si>
  <si>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</si>
  <si>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</si>
  <si>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</si>
  <si>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</si>
  <si>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</si>
  <si>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</si>
  <si>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</si>
  <si>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</si>
  <si>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</si>
  <si>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</si>
  <si>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</si>
  <si>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</si>
  <si>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</si>
  <si>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</si>
  <si>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</si>
  <si>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</si>
  <si>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</si>
  <si>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</si>
  <si>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</si>
  <si>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</si>
  <si>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</si>
  <si>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</si>
  <si>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</si>
  <si>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</si>
  <si>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</si>
  <si>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</si>
  <si>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</si>
  <si>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</si>
  <si>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</si>
  <si>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</si>
  <si>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</si>
  <si>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</si>
  <si>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</si>
  <si>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</si>
  <si>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</si>
  <si>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</si>
  <si>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</si>
  <si>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</si>
  <si>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</si>
  <si>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</si>
  <si>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</si>
  <si>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</si>
  <si>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</si>
  <si>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</si>
  <si>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</si>
  <si>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</si>
  <si>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</si>
  <si>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</si>
  <si>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</si>
  <si>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</si>
  <si>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</si>
  <si>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</si>
  <si>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</si>
  <si>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</si>
  <si>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</si>
  <si>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</si>
  <si>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</si>
  <si>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</si>
  <si>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</si>
  <si>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</si>
  <si>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</si>
  <si>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</si>
  <si>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</si>
  <si>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</si>
  <si>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</si>
  <si>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</si>
  <si>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</si>
  <si>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</si>
  <si>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</si>
  <si>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</si>
  <si>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</si>
  <si>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</si>
  <si>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</si>
  <si>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</si>
  <si>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</si>
  <si>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</si>
  <si>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</si>
  <si>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</si>
  <si>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</si>
  <si>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</si>
  <si>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</si>
  <si>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</si>
  <si>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</si>
  <si>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</si>
  <si>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</si>
  <si>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</si>
  <si>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</si>
  <si>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</si>
  <si>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</si>
  <si>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</si>
  <si>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</si>
  <si>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</si>
  <si>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</si>
  <si>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</si>
  <si>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</si>
  <si>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</si>
  <si>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</si>
  <si>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</si>
  <si>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</si>
  <si>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</si>
  <si>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</si>
  <si>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</si>
  <si>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</si>
  <si>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</si>
  <si>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</si>
  <si>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</si>
  <si>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</si>
  <si>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</si>
  <si>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</si>
  <si>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</si>
  <si>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</si>
  <si>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</si>
  <si>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</si>
  <si>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</si>
  <si>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</si>
  <si>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</si>
  <si>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</si>
  <si>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</si>
  <si>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</si>
  <si>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</si>
  <si>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</si>
  <si>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</si>
  <si>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</si>
  <si>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</si>
  <si>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</si>
  <si>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</si>
  <si>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</si>
  <si>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</si>
  <si>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</si>
  <si>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</si>
  <si>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</si>
  <si>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</si>
  <si>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</si>
  <si>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</si>
  <si>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</si>
  <si>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</si>
  <si>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</si>
  <si>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</si>
  <si>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</si>
  <si>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</si>
  <si>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</si>
  <si>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</si>
  <si>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</si>
  <si>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</si>
  <si>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</si>
  <si>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</si>
  <si>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</si>
  <si>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</si>
  <si>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</si>
  <si>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</si>
  <si>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</si>
  <si>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</si>
  <si>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</si>
  <si>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</si>
  <si>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</si>
  <si>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</si>
  <si>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</si>
  <si>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</si>
  <si>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</si>
  <si>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</si>
  <si>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</si>
  <si>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</si>
  <si>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</si>
  <si>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</si>
  <si>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</si>
  <si>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</si>
  <si>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</si>
  <si>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</si>
  <si>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</si>
  <si>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</si>
  <si>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</si>
  <si>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</si>
  <si>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</si>
  <si>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</si>
  <si>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</si>
  <si>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</si>
  <si>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</si>
  <si>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</si>
  <si>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</si>
  <si>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</si>
  <si>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</si>
  <si>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</si>
  <si>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</si>
  <si>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</si>
  <si>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</si>
  <si>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</si>
  <si>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</si>
  <si>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</si>
  <si>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</si>
  <si>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</si>
  <si>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</si>
  <si>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</si>
  <si>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</si>
  <si>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</si>
  <si>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</si>
  <si>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</si>
  <si>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</si>
  <si>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</si>
  <si>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</si>
  <si>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</si>
  <si>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</si>
  <si>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</si>
  <si>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</si>
  <si>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</si>
  <si>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</si>
  <si>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</si>
  <si>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</si>
  <si>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</si>
  <si>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</si>
  <si>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</si>
  <si>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</si>
  <si>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</si>
  <si>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</si>
  <si>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</si>
  <si>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</si>
  <si>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</si>
  <si>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</si>
  <si>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</si>
  <si>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</si>
  <si>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</si>
  <si>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</si>
  <si>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</si>
  <si>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</si>
  <si>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</si>
  <si>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</si>
  <si>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</si>
  <si>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</si>
  <si>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</si>
  <si>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</si>
  <si>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</si>
  <si>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</si>
  <si>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</si>
  <si>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</si>
  <si>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</si>
  <si>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</si>
  <si>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</si>
  <si>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</si>
  <si>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</si>
  <si>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</si>
  <si>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</si>
  <si>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</si>
  <si>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</si>
  <si>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</si>
  <si>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</si>
  <si>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</si>
  <si>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</si>
  <si>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</si>
  <si>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</si>
  <si>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</si>
  <si>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</si>
  <si>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</si>
  <si>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</si>
  <si>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</si>
  <si>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</si>
  <si>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</si>
  <si>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</si>
  <si>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</si>
  <si>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</si>
  <si>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</si>
  <si>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</si>
  <si>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</si>
  <si>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</si>
  <si>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</si>
  <si>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</si>
  <si>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</si>
  <si>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</si>
  <si>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</si>
  <si>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</si>
  <si>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</si>
  <si>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</si>
  <si>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</si>
  <si>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</si>
  <si>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</si>
  <si>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</si>
  <si>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</si>
  <si>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</si>
  <si>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</si>
  <si>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</si>
  <si>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</si>
  <si>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</si>
  <si>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</si>
  <si>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</si>
  <si>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</si>
  <si>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</si>
  <si>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</si>
  <si>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</si>
  <si>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</si>
  <si>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</si>
  <si>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</si>
  <si>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</si>
  <si>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</si>
  <si>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</si>
  <si>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</si>
  <si>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</si>
  <si>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</si>
  <si>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</si>
  <si>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</si>
  <si>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</si>
  <si>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</si>
  <si>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</si>
  <si>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</si>
  <si>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</si>
  <si>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</si>
  <si>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</si>
  <si>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</si>
  <si>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</si>
  <si>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</si>
  <si>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</si>
  <si>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</si>
  <si>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</si>
  <si>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</si>
  <si>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</si>
  <si>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</si>
  <si>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</si>
  <si>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</si>
  <si>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</si>
  <si>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</si>
  <si>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</si>
  <si>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</si>
  <si>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</si>
  <si>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</si>
  <si>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</si>
  <si>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</si>
  <si>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</si>
  <si>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</si>
  <si>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</si>
  <si>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</si>
  <si>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</si>
  <si>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</si>
  <si>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</si>
  <si>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</si>
  <si>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</si>
  <si>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</si>
  <si>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</si>
  <si>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</si>
  <si>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</si>
  <si>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</si>
  <si>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</si>
  <si>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</si>
  <si>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</si>
  <si>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</si>
  <si>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</si>
  <si>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</si>
  <si>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</si>
  <si>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</si>
  <si>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</si>
  <si>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</si>
  <si>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</si>
  <si>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</si>
  <si>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</si>
  <si>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</si>
  <si>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</si>
  <si>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</si>
  <si>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</si>
  <si>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</si>
  <si>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</si>
  <si>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</si>
  <si>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</si>
  <si>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</si>
  <si>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</si>
  <si>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</si>
  <si>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</si>
  <si>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</si>
  <si>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</si>
  <si>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</si>
  <si>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</si>
  <si>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</si>
  <si>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</si>
  <si>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</si>
  <si>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</si>
  <si>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</si>
  <si>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</si>
  <si>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</si>
  <si>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</si>
  <si>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</si>
  <si>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</si>
  <si>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</si>
  <si>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</si>
  <si>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</si>
  <si>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</si>
  <si>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</si>
  <si>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</si>
  <si>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</si>
  <si>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</si>
  <si>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</si>
  <si>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</si>
  <si>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</si>
  <si>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</si>
  <si>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</si>
  <si>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</si>
  <si>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</si>
  <si>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</si>
  <si>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</si>
  <si>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</si>
  <si>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</si>
  <si>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</si>
  <si>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</si>
  <si>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</si>
  <si>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</si>
  <si>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</si>
  <si>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</si>
  <si>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</si>
  <si>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</si>
  <si>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</si>
  <si>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</si>
  <si>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</si>
  <si>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</si>
  <si>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</si>
  <si>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</si>
  <si>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</si>
  <si>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</si>
  <si>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</si>
  <si>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</si>
  <si>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</si>
  <si>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</si>
  <si>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</si>
  <si>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</si>
  <si>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</si>
  <si>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</si>
  <si>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</si>
  <si>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</si>
  <si>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</si>
  <si>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</si>
  <si>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</si>
  <si>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</si>
  <si>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</si>
  <si>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</si>
  <si>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</si>
  <si>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</si>
  <si>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</si>
  <si>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</si>
  <si>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</si>
  <si>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</si>
  <si>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</si>
  <si>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</si>
  <si>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</si>
  <si>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</si>
  <si>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</si>
  <si>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</si>
  <si>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</si>
  <si>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</si>
  <si>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</si>
  <si>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</si>
  <si>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</si>
  <si>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</si>
  <si>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</si>
  <si>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</si>
  <si>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</si>
  <si>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</si>
  <si>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</si>
  <si>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</si>
  <si>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</si>
  <si>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</si>
  <si>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</si>
  <si>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</si>
  <si>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</si>
  <si>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</si>
  <si>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</si>
  <si>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</si>
  <si>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</si>
  <si>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</si>
  <si>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</si>
  <si>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</si>
  <si>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</si>
  <si>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</si>
  <si>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</si>
  <si>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</si>
  <si>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</si>
  <si>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</si>
  <si>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</si>
  <si>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</si>
  <si>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</si>
  <si>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</si>
  <si>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</si>
  <si>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</si>
  <si>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</si>
  <si>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</si>
  <si>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</si>
  <si>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</si>
  <si>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</si>
  <si>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</si>
  <si>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</si>
  <si>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</si>
  <si>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</si>
  <si>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</si>
  <si>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</si>
  <si>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</si>
  <si>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</si>
  <si>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</si>
  <si>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</si>
  <si>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</si>
  <si>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</si>
  <si>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</si>
  <si>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</si>
  <si>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</si>
  <si>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</si>
  <si>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</si>
  <si>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</si>
  <si>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</si>
  <si>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</si>
  <si>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</si>
  <si>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</si>
  <si>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</si>
  <si>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</si>
  <si>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</si>
  <si>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</si>
  <si>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</si>
  <si>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</si>
  <si>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</si>
  <si>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</si>
  <si>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</si>
  <si>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</si>
  <si>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</si>
  <si>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</si>
  <si>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</si>
  <si>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</si>
  <si>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</si>
  <si>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</si>
  <si>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</si>
  <si>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</si>
  <si>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</si>
  <si>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</si>
  <si>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</si>
  <si>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</si>
  <si>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</si>
  <si>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</si>
  <si>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</si>
  <si>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</si>
  <si>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</si>
  <si>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</si>
  <si>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</si>
  <si>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</si>
  <si>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</si>
  <si>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</si>
  <si>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</si>
  <si>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</si>
  <si>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</si>
  <si>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</si>
  <si>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</si>
  <si>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</si>
  <si>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</si>
  <si>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</si>
  <si>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</si>
  <si>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</si>
  <si>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</si>
  <si>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</si>
  <si>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</si>
  <si>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</si>
  <si>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</si>
  <si>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</si>
  <si>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</si>
  <si>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</si>
  <si>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</si>
  <si>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</si>
  <si>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</si>
  <si>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</si>
  <si>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</si>
  <si>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</si>
  <si>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</si>
  <si>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</si>
  <si>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</si>
  <si>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</si>
  <si>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</si>
  <si>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</si>
  <si>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</si>
  <si>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</si>
  <si>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</si>
  <si>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</si>
  <si>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</si>
  <si>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</si>
  <si>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</si>
  <si>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</si>
  <si>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</si>
  <si>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</si>
  <si>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</si>
  <si>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</si>
  <si>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</si>
  <si>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</si>
  <si>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</si>
  <si>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</si>
  <si>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</si>
  <si>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</si>
  <si>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</si>
  <si>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</si>
  <si>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</si>
  <si>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</si>
  <si>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</si>
  <si>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</si>
  <si>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</si>
  <si>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</si>
  <si>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</si>
  <si>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</si>
  <si>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</si>
  <si>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</si>
  <si>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</si>
  <si>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</si>
  <si>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</si>
  <si>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</si>
  <si>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</si>
  <si>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</si>
  <si>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</si>
  <si>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</si>
  <si>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</si>
  <si>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</si>
  <si>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</si>
  <si>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</si>
  <si>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</si>
  <si>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</si>
  <si>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</si>
  <si>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</si>
  <si>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</si>
  <si>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</si>
  <si>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</si>
  <si>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</si>
  <si>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</si>
  <si>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</si>
  <si>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</si>
  <si>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</si>
  <si>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</si>
  <si>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</si>
  <si>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</si>
  <si>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</si>
  <si>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</si>
  <si>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</si>
  <si>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</si>
  <si>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</si>
  <si>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</si>
  <si>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</si>
  <si>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</si>
  <si>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</si>
  <si>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</si>
  <si>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</si>
  <si>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</si>
  <si>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</si>
  <si>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</si>
  <si>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</si>
  <si>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</si>
  <si>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</si>
  <si>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</si>
  <si>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</si>
  <si>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</si>
  <si>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</si>
  <si>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</si>
  <si>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</si>
  <si>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</si>
  <si>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</si>
  <si>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</si>
  <si>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</si>
  <si>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</si>
  <si>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</si>
  <si>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</si>
  <si>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</si>
  <si>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</si>
  <si>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</si>
  <si>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</si>
  <si>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</si>
  <si>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</si>
  <si>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</si>
  <si>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</si>
  <si>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</si>
  <si>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</si>
  <si>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</si>
  <si>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</si>
  <si>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</si>
  <si>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</si>
  <si>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</si>
  <si>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</si>
  <si>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</si>
  <si>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</si>
  <si>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</si>
  <si>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</si>
  <si>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</si>
  <si>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</si>
  <si>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</si>
  <si>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</si>
  <si>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</si>
  <si>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</si>
  <si>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</si>
  <si>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</si>
  <si>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</si>
  <si>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</si>
  <si>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</si>
  <si>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</si>
  <si>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</si>
  <si>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</si>
  <si>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</si>
  <si>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</si>
  <si>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</si>
  <si>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</si>
  <si>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</si>
  <si>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</si>
  <si>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</si>
  <si>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</si>
  <si>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</si>
  <si>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</si>
  <si>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</si>
  <si>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</si>
  <si>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</si>
  <si>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</si>
  <si>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</si>
  <si>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</si>
  <si>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</si>
  <si>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</si>
  <si>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</si>
  <si>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</si>
  <si>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</si>
  <si>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</si>
  <si>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</si>
  <si>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</si>
  <si>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</si>
  <si>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</si>
  <si>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</si>
  <si>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</si>
  <si>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</si>
  <si>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</si>
  <si>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</si>
  <si>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</si>
  <si>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</si>
  <si>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</si>
  <si>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</si>
  <si>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</si>
  <si>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</si>
  <si>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</si>
  <si>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</si>
  <si>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</si>
  <si>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</si>
  <si>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</si>
  <si>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</si>
  <si>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</si>
  <si>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</si>
  <si>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</si>
  <si>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</si>
  <si>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</si>
  <si>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</si>
  <si>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</si>
  <si>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</si>
  <si>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</si>
  <si>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</si>
  <si>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</si>
  <si>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</si>
  <si>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</si>
  <si>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</si>
  <si>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</si>
  <si>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</si>
  <si>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</si>
  <si>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</si>
  <si>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</si>
  <si>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</si>
  <si>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</si>
  <si>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</si>
  <si>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</si>
  <si>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</si>
  <si>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</si>
  <si>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</si>
  <si>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</si>
  <si>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</si>
  <si>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</si>
  <si>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</si>
  <si>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</si>
  <si>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</si>
  <si>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</si>
  <si>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</si>
  <si>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</si>
  <si>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</si>
  <si>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</si>
  <si>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</si>
  <si>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</si>
  <si>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</si>
  <si>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</si>
  <si>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</si>
  <si>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</si>
  <si>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</si>
  <si>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</si>
  <si>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</si>
  <si>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</si>
  <si>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</si>
  <si>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</si>
  <si>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</si>
  <si>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</si>
  <si>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</si>
  <si>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</si>
  <si>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</si>
  <si>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</si>
  <si>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</si>
  <si>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</si>
  <si>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</si>
  <si>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</si>
  <si>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</si>
  <si>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</si>
  <si>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</si>
  <si>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</si>
  <si>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</si>
  <si>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</si>
  <si>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</si>
  <si>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</si>
  <si>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</si>
  <si>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</si>
  <si>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</si>
  <si>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</si>
  <si>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</si>
  <si>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</si>
  <si>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</si>
  <si>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</si>
  <si>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</si>
  <si>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</si>
  <si>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</si>
  <si>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</si>
  <si>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</si>
  <si>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</si>
  <si>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</si>
  <si>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</si>
  <si>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</si>
  <si>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</si>
  <si>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</si>
  <si>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</si>
  <si>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</si>
  <si>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</si>
  <si>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</si>
  <si>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</si>
  <si>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</si>
  <si>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</si>
  <si>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</si>
  <si>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</si>
  <si>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</si>
  <si>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</si>
  <si>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</si>
  <si>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</si>
  <si>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</si>
  <si>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</si>
  <si>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</si>
  <si>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</si>
  <si>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</si>
  <si>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</si>
  <si>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</si>
  <si>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</si>
  <si>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</si>
  <si>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</si>
  <si>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</si>
  <si>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</si>
  <si>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</si>
  <si>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</si>
  <si>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</si>
  <si>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</si>
  <si>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</si>
  <si>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</si>
  <si>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</si>
  <si>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</si>
  <si>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</si>
  <si>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</si>
  <si>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</si>
  <si>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</si>
  <si>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</si>
  <si>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</si>
  <si>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</si>
  <si>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</si>
  <si>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</si>
  <si>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</si>
  <si>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</si>
  <si>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</si>
  <si>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</si>
  <si>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</si>
  <si>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</si>
  <si>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</si>
  <si>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</si>
  <si>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</si>
  <si>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</si>
  <si>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</si>
  <si>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</si>
  <si>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</si>
  <si>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</si>
  <si>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</si>
  <si>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</si>
  <si>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</si>
  <si>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</si>
  <si>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</si>
  <si>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</si>
  <si>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</si>
  <si>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</si>
  <si>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</si>
  <si>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</si>
  <si>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</si>
  <si>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</si>
  <si>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</si>
  <si>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</si>
  <si>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</si>
  <si>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</si>
  <si>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</si>
  <si>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</si>
  <si>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</si>
  <si>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</si>
  <si>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</si>
  <si>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</si>
  <si>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</si>
  <si>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</si>
  <si>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</si>
  <si>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</si>
  <si>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</si>
  <si>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</si>
  <si>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</si>
  <si>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</si>
  <si>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</si>
  <si>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</si>
  <si>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</si>
  <si>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</si>
  <si>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</si>
  <si>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</si>
  <si>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</si>
  <si>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</si>
  <si>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</si>
  <si>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</si>
  <si>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</si>
  <si>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</si>
  <si>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</si>
  <si>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</si>
  <si>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</si>
  <si>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</si>
  <si>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</si>
  <si>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</si>
  <si>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</si>
  <si>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</si>
  <si>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</si>
  <si>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</si>
  <si>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</si>
  <si>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</si>
  <si>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</si>
  <si>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</si>
  <si>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</si>
  <si>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</si>
  <si>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</si>
  <si>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</si>
  <si>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</si>
  <si>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</si>
  <si>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</si>
  <si>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</si>
  <si>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</si>
  <si>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</si>
  <si>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</si>
  <si>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</si>
  <si>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</si>
  <si>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</si>
  <si>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</si>
  <si>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</si>
  <si>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</si>
  <si>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</si>
  <si>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</si>
  <si>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</si>
  <si>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</si>
  <si>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</si>
  <si>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</si>
  <si>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</si>
  <si>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</si>
  <si>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</si>
  <si>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</si>
  <si>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</si>
  <si>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</si>
  <si>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</si>
  <si>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</si>
  <si>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</si>
  <si>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</si>
  <si>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</si>
  <si>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</si>
  <si>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</si>
  <si>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</si>
  <si>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</si>
  <si>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</si>
  <si>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</si>
  <si>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</si>
  <si>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</si>
  <si>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</si>
  <si>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</si>
  <si>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</si>
  <si>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</si>
  <si>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</si>
  <si>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</si>
  <si>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</si>
  <si>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</si>
  <si>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</si>
  <si>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</si>
  <si>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</si>
  <si>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</si>
  <si>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</si>
  <si>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</si>
  <si>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</si>
  <si>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</si>
  <si>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</si>
  <si>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</si>
  <si>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</si>
  <si>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</si>
  <si>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</si>
  <si>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</si>
  <si>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</si>
  <si>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</si>
  <si>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</si>
  <si>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</si>
  <si>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</si>
  <si>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</si>
  <si>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</si>
  <si>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</si>
  <si>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</si>
  <si>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</si>
  <si>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</si>
  <si>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</si>
  <si>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</si>
  <si>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</si>
  <si>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</si>
  <si>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</si>
  <si>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</si>
  <si>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</si>
  <si>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</si>
  <si>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</si>
  <si>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</si>
  <si>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</si>
  <si>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</si>
  <si>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</si>
  <si>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</si>
  <si>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</si>
  <si>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</si>
  <si>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</si>
  <si>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</si>
  <si>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</si>
  <si>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</si>
  <si>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</si>
  <si>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</si>
  <si>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</si>
  <si>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</si>
  <si>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</si>
  <si>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</si>
  <si>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</si>
  <si>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</si>
  <si>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</si>
  <si>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</si>
  <si>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</si>
  <si>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</si>
  <si>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</si>
  <si>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</si>
  <si>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</si>
  <si>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</si>
  <si>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</si>
  <si>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</si>
  <si>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</si>
  <si>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</si>
  <si>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</si>
  <si>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</si>
  <si>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</si>
  <si>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</si>
  <si>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</si>
  <si>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</si>
  <si>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</si>
  <si>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</si>
  <si>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</si>
  <si>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</si>
  <si>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</si>
  <si>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</si>
  <si>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</si>
  <si>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</si>
  <si>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</si>
  <si>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</si>
  <si>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</si>
  <si>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</si>
  <si>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</si>
  <si>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</si>
  <si>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</si>
  <si>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</si>
  <si>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</si>
  <si>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</si>
  <si>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</si>
  <si>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</si>
  <si>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</si>
  <si>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</si>
  <si>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</si>
  <si>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</si>
  <si>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</si>
  <si>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</si>
  <si>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</si>
  <si>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</si>
  <si>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</si>
  <si>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</si>
  <si>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</si>
  <si>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</si>
  <si>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</si>
  <si>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</si>
  <si>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</si>
  <si>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</si>
  <si>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</si>
  <si>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</si>
  <si>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</si>
  <si>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</si>
  <si>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</si>
  <si>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</si>
  <si>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</si>
  <si>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</si>
  <si>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</si>
  <si>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</si>
  <si>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</si>
  <si>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</si>
  <si>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</si>
  <si>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</si>
  <si>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</si>
  <si>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</si>
  <si>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</si>
  <si>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</si>
  <si>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</si>
  <si>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</si>
  <si>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</si>
  <si>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</si>
  <si>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</si>
  <si>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</si>
  <si>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</si>
  <si>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</si>
  <si>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</si>
  <si>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</si>
  <si>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</si>
  <si>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</si>
  <si>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</si>
  <si>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</si>
  <si>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</si>
  <si>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</si>
  <si>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</si>
  <si>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</si>
  <si>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</si>
  <si>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</si>
  <si>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</si>
  <si>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</si>
  <si>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</si>
  <si>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</si>
  <si>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</si>
  <si>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</si>
  <si>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</si>
  <si>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</si>
  <si>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</si>
  <si>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</si>
  <si>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</si>
  <si>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</si>
  <si>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</si>
  <si>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</si>
  <si>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</si>
  <si>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</si>
  <si>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</si>
  <si>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</si>
  <si>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</si>
  <si>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</si>
  <si>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</si>
  <si>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</si>
  <si>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</si>
  <si>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</si>
  <si>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</si>
  <si>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</si>
  <si>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</si>
  <si>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</si>
  <si>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</si>
  <si>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</si>
  <si>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</si>
  <si>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</si>
  <si>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</si>
  <si>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</si>
  <si>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</si>
  <si>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</si>
  <si>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</si>
  <si>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</si>
  <si>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</si>
  <si>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</si>
  <si>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</si>
  <si>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</si>
  <si>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</si>
  <si>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</si>
  <si>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</si>
  <si>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</si>
  <si>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</si>
  <si>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</si>
  <si>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</si>
  <si>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</si>
  <si>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</si>
  <si>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</si>
  <si>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</si>
  <si>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</si>
  <si>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</si>
  <si>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</si>
  <si>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</si>
  <si>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</si>
  <si>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</si>
  <si>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</si>
  <si>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</si>
  <si>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</si>
  <si>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</si>
  <si>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</si>
  <si>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</si>
  <si>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</si>
  <si>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</si>
  <si>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</si>
  <si>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</si>
  <si>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</si>
  <si>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</si>
  <si>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</si>
  <si>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</si>
  <si>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</si>
  <si>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</si>
  <si>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</si>
  <si>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</si>
  <si>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</si>
  <si>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</si>
  <si>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</si>
  <si>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</si>
  <si>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</si>
  <si>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</si>
  <si>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</si>
  <si>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</si>
  <si>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</si>
  <si>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</si>
  <si>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</si>
  <si>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</si>
  <si>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</si>
  <si>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</si>
  <si>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</si>
  <si>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</si>
  <si>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</si>
  <si>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</si>
  <si>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</si>
  <si>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</si>
  <si>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</si>
  <si>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</si>
  <si>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</si>
  <si>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</si>
  <si>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</si>
  <si>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</si>
  <si>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</si>
  <si>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</si>
  <si>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</si>
  <si>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</si>
  <si>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</si>
  <si>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</si>
  <si>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</si>
  <si>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</si>
  <si>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</si>
  <si>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</si>
  <si>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</si>
  <si>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</si>
  <si>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</si>
  <si>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</si>
  <si>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</si>
  <si>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</si>
  <si>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</si>
  <si>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</si>
  <si>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</si>
  <si>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</si>
  <si>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</si>
  <si>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</si>
  <si>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</si>
  <si>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</si>
  <si>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</si>
  <si>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</si>
  <si>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</si>
  <si>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</si>
  <si>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</si>
  <si>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</si>
  <si>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</si>
  <si>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</si>
  <si>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</si>
  <si>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</si>
  <si>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</si>
  <si>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</si>
  <si>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</si>
  <si>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</si>
  <si>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</si>
  <si>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</si>
  <si>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</si>
  <si>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</si>
  <si>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</si>
  <si>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</si>
  <si>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</si>
  <si>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</si>
  <si>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</si>
  <si>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</si>
  <si>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</si>
  <si>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</si>
  <si>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</si>
  <si>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</si>
  <si>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</si>
  <si>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</si>
  <si>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</si>
  <si>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</si>
  <si>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</si>
  <si>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</si>
  <si>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</si>
  <si>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</si>
  <si>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</si>
  <si>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</si>
  <si>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</si>
  <si>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</si>
  <si>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</si>
  <si>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</si>
  <si>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</si>
  <si>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</si>
  <si>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</si>
  <si>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</si>
  <si>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</si>
  <si>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</si>
  <si>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</si>
  <si>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</si>
  <si>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</si>
  <si>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</si>
  <si>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</si>
  <si>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</si>
  <si>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</si>
  <si>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</si>
  <si>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</si>
  <si>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</si>
  <si>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</si>
  <si>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</si>
  <si>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</si>
  <si>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</si>
  <si>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</si>
  <si>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</si>
  <si>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</si>
  <si>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</si>
  <si>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</si>
  <si>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</si>
  <si>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</si>
  <si>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</si>
  <si>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</si>
  <si>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</si>
  <si>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</si>
  <si>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</si>
  <si>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</si>
  <si>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</si>
  <si>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</si>
  <si>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</si>
  <si>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</si>
  <si>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</si>
  <si>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</si>
  <si>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</si>
  <si>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</si>
  <si>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</si>
  <si>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</si>
  <si>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</si>
  <si>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</si>
  <si>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</si>
  <si>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</si>
  <si>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</si>
  <si>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</si>
  <si>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</si>
  <si>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</si>
  <si>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</si>
  <si>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</si>
  <si>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</si>
  <si>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</si>
  <si>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</si>
  <si>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</si>
  <si>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</si>
  <si>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</si>
  <si>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</si>
  <si>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</si>
  <si>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</si>
  <si>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</si>
  <si>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</si>
  <si>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</si>
  <si>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</si>
  <si>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</si>
  <si>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</si>
  <si>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</si>
  <si>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</si>
  <si>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</si>
  <si>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</si>
  <si>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</si>
  <si>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</si>
  <si>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</si>
  <si>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</si>
  <si>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</si>
  <si>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</si>
  <si>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</si>
  <si>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</si>
  <si>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</si>
  <si>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</si>
  <si>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</si>
  <si>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</si>
  <si>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</si>
  <si>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</si>
  <si>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</si>
  <si>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</si>
  <si>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</si>
  <si>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</si>
  <si>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</si>
  <si>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</si>
  <si>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</si>
  <si>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</si>
  <si>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</si>
  <si>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</si>
  <si>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</si>
  <si>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</si>
  <si>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</si>
  <si>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</si>
  <si>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</si>
  <si>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</si>
  <si>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</si>
  <si>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</si>
  <si>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</si>
  <si>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</si>
  <si>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</si>
  <si>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</si>
  <si>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</si>
  <si>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</si>
  <si>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</si>
  <si>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</si>
  <si>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</si>
  <si>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</si>
  <si>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</si>
  <si>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</si>
  <si>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</si>
  <si>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</si>
  <si>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</si>
  <si>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</si>
  <si>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</si>
  <si>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</si>
  <si>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</si>
  <si>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</si>
  <si>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</si>
  <si>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</si>
  <si>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</si>
  <si>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</si>
  <si>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</si>
  <si>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</si>
  <si>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</si>
  <si>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</si>
  <si>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</si>
  <si>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</si>
  <si>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</si>
  <si>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</si>
  <si>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</si>
  <si>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</si>
  <si>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</si>
  <si>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</si>
  <si>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</si>
  <si>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</si>
  <si>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</si>
  <si>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</si>
  <si>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</si>
  <si>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</si>
  <si>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</si>
  <si>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</si>
  <si>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</si>
  <si>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</si>
  <si>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</si>
  <si>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</si>
  <si>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</si>
  <si>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</si>
  <si>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</si>
  <si>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</si>
  <si>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</si>
  <si>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</si>
  <si>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</si>
  <si>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</si>
  <si>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</si>
  <si>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</si>
  <si>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</si>
  <si>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</si>
  <si>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</si>
  <si>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</si>
  <si>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</si>
  <si>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</si>
  <si>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</si>
  <si>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</si>
  <si>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</si>
  <si>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</si>
  <si>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</si>
  <si>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</si>
  <si>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</si>
  <si>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</si>
  <si>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</si>
  <si>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</si>
  <si>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</si>
  <si>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</si>
  <si>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</si>
  <si>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</si>
  <si>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</si>
  <si>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</si>
  <si>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</si>
  <si>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</si>
  <si>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</si>
  <si>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</si>
  <si>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</si>
  <si>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</si>
  <si>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</si>
  <si>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</si>
  <si>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</si>
  <si>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</si>
  <si>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</si>
  <si>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</si>
  <si>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</si>
  <si>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</si>
  <si>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</si>
  <si>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</si>
  <si>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</si>
  <si>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</si>
  <si>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</si>
  <si>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</si>
  <si>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</si>
  <si>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</si>
  <si>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</si>
  <si>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</si>
  <si>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</si>
  <si>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</si>
  <si>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</si>
  <si>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</si>
  <si>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</si>
  <si>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</si>
  <si>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</si>
  <si>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</si>
  <si>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</si>
  <si>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</si>
  <si>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</si>
  <si>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</si>
  <si>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</si>
  <si>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</si>
  <si>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</si>
  <si>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</si>
  <si>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</si>
  <si>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</si>
  <si>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</si>
  <si>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</si>
  <si>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</si>
  <si>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</si>
  <si>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</si>
  <si>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</si>
  <si>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</si>
  <si>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</si>
  <si>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</si>
  <si>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</si>
  <si>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</si>
  <si>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</si>
  <si>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</si>
  <si>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</si>
  <si>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</si>
  <si>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</si>
  <si>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</si>
  <si>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</si>
  <si>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</si>
  <si>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</si>
  <si>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</si>
  <si>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</si>
  <si>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</si>
  <si>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</si>
  <si>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</si>
  <si>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</si>
  <si>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</si>
  <si>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</si>
  <si>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</si>
  <si>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</si>
  <si>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</si>
  <si>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</si>
  <si>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</si>
  <si>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</si>
  <si>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</si>
  <si>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</si>
  <si>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</si>
  <si>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</si>
  <si>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</si>
  <si>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</si>
  <si>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</si>
  <si>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</si>
  <si>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</si>
  <si>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</si>
  <si>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</si>
  <si>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</si>
  <si>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</si>
  <si>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</si>
  <si>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</si>
  <si>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</si>
  <si>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</si>
  <si>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</si>
  <si>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</si>
  <si>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</si>
  <si>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</si>
  <si>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</si>
  <si>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</si>
  <si>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</si>
  <si>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</si>
  <si>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</si>
  <si>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</si>
  <si>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</si>
  <si>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</si>
  <si>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</si>
  <si>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</si>
  <si>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</si>
  <si>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</si>
  <si>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</si>
  <si>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</si>
  <si>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</si>
  <si>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</si>
  <si>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</si>
  <si>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</si>
  <si>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</si>
  <si>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</si>
  <si>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</si>
  <si>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</si>
  <si>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</si>
  <si>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</si>
  <si>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</si>
  <si>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</si>
  <si>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</si>
  <si>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</si>
  <si>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</si>
  <si>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</si>
  <si>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</si>
  <si>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</si>
  <si>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</si>
  <si>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</si>
  <si>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</si>
  <si>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</si>
  <si>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</si>
  <si>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</si>
  <si>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</si>
  <si>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</si>
  <si>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</si>
  <si>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</si>
  <si>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</si>
  <si>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</si>
  <si>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</si>
  <si>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</si>
  <si>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</si>
  <si>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</si>
  <si>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</si>
  <si>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*Marcy Montgomery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</si>
</sst>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A4" zoomScale="75" zoomScaleNormal="75" zoomScaleSheetLayoutView="30" zoomScalePageLayoutView="50" workbookViewId="0">
      <selection activeCell="E12" sqref="E1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75" t="s">
        <v>3431</v>
      </c>
      <c r="AQ1" s="676"/>
      <c r="AR1" s="676"/>
      <c r="AS1" s="676"/>
      <c r="AT1" s="676"/>
      <c r="AU1" s="676"/>
      <c r="AV1" s="677"/>
      <c r="AW1" s="640" t="s">
        <v>2659</v>
      </c>
      <c r="AX1" s="641"/>
      <c r="AY1" s="641"/>
      <c r="AZ1" s="642"/>
      <c r="BA1" s="643" t="s">
        <v>2663</v>
      </c>
      <c r="BB1" s="644"/>
      <c r="BC1" s="644"/>
      <c r="BD1" s="644"/>
      <c r="BE1" s="644"/>
      <c r="BF1" s="644"/>
      <c r="BG1" s="644"/>
      <c r="BH1" s="645"/>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3111</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3407</v>
      </c>
      <c r="W4" s="693"/>
      <c r="X4" s="693"/>
      <c r="Y4" s="662" t="s">
        <v>44</v>
      </c>
      <c r="Z4" s="663"/>
      <c r="AA4" s="362" t="s">
        <v>40</v>
      </c>
      <c r="AB4" s="664" t="s">
        <v>3394</v>
      </c>
      <c r="AC4" s="665"/>
      <c r="AD4" s="666" t="s">
        <v>3393</v>
      </c>
      <c r="AE4" s="667"/>
      <c r="AF4" s="401" t="s">
        <v>3403</v>
      </c>
      <c r="AG4" s="402" t="s">
        <v>3404</v>
      </c>
      <c r="AH4" s="363" t="s">
        <v>2673</v>
      </c>
      <c r="AI4" s="672" t="s">
        <v>7</v>
      </c>
      <c r="AJ4" s="636"/>
      <c r="AK4" s="637"/>
      <c r="AL4" s="635" t="s">
        <v>7</v>
      </c>
      <c r="AM4" s="673"/>
      <c r="AN4" s="673"/>
      <c r="AO4" s="674"/>
      <c r="AP4" s="678" t="s">
        <v>7</v>
      </c>
      <c r="AQ4" s="679"/>
      <c r="AR4" s="679"/>
      <c r="AS4" s="679"/>
      <c r="AT4" s="679"/>
      <c r="AU4" s="679"/>
      <c r="AV4" s="680"/>
      <c r="AW4" s="635" t="s">
        <v>7</v>
      </c>
      <c r="AX4" s="636"/>
      <c r="AY4" s="636"/>
      <c r="AZ4" s="637"/>
      <c r="BA4" s="635" t="s">
        <v>7</v>
      </c>
      <c r="BB4" s="638"/>
      <c r="BC4" s="638"/>
      <c r="BD4" s="638"/>
      <c r="BE4" s="638"/>
      <c r="BF4" s="638"/>
      <c r="BG4" s="638"/>
      <c r="BH4" s="639"/>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94" t="s">
        <v>3420</v>
      </c>
      <c r="B9" s="69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696" t="s">
        <v>3392</v>
      </c>
      <c r="B10" s="697"/>
      <c r="C10" s="557">
        <f>COUNTA(D12:D1011)</f>
        <v>1</v>
      </c>
      <c r="D10" s="558">
        <f>COUNTIF(D12:D1011,"*~**")</f>
        <v>1</v>
      </c>
      <c r="E10" s="559"/>
      <c r="F10" s="560">
        <f>COUNTIF(F12:F1011,"x")</f>
        <v>0</v>
      </c>
      <c r="G10" s="561">
        <f>COUNTA(G12:G1011)-(COUNTA(G12:G1011)-COUNT(G12:G1011))</f>
        <v>1</v>
      </c>
      <c r="H10" s="561">
        <f>COUNTA(H12:H1011)-(COUNTA(H12:H1011)-COUNT(H12:H1011))</f>
        <v>1</v>
      </c>
      <c r="I10" s="562">
        <f>COUNTIF(I12:I1011,"x")</f>
        <v>1</v>
      </c>
      <c r="J10" s="563">
        <f>COUNTIF(J12:J1011,"x")</f>
        <v>0</v>
      </c>
      <c r="K10" s="564">
        <f>COUNTIF(K12:K1011,"x")</f>
        <v>0</v>
      </c>
      <c r="L10" s="565">
        <f>COUNTIF(L12:L1011,"x")</f>
        <v>0</v>
      </c>
      <c r="M10" s="564">
        <f>COUNTA(M12:M1011)</f>
        <v>1</v>
      </c>
      <c r="N10" s="566">
        <f>SUM(AW12:AW1011)</f>
        <v>5</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0.25</v>
      </c>
      <c r="W10" s="570">
        <f t="shared" ref="W10:AA10" si="11">SUM(W12:W1011)</f>
        <v>0</v>
      </c>
      <c r="X10" s="571">
        <f t="shared" si="11"/>
        <v>0</v>
      </c>
      <c r="Y10" s="571">
        <f>SUM(Y12:Y1011)</f>
        <v>0.25</v>
      </c>
      <c r="Z10" s="572">
        <f t="shared" si="11"/>
        <v>2.5</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2.5</v>
      </c>
      <c r="AK10" s="578">
        <f t="shared" si="12"/>
        <v>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5</v>
      </c>
      <c r="AX10" s="581">
        <f t="shared" si="12"/>
        <v>0</v>
      </c>
      <c r="AY10" s="581">
        <f t="shared" si="12"/>
        <v>5</v>
      </c>
      <c r="AZ10" s="582">
        <f t="shared" si="12"/>
        <v>0</v>
      </c>
      <c r="BA10" s="583">
        <f t="shared" si="12"/>
        <v>0.25</v>
      </c>
      <c r="BB10" s="584">
        <f>SUMIF(BB12:BB1011,"&gt;0")</f>
        <v>0</v>
      </c>
      <c r="BC10" s="584">
        <f t="shared" si="12"/>
        <v>0.25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81" t="s">
        <v>3391</v>
      </c>
      <c r="B11" s="682"/>
      <c r="C11" s="382"/>
      <c r="D11" s="377"/>
      <c r="E11" s="227"/>
      <c r="F11" s="383"/>
      <c r="G11" s="383"/>
      <c r="H11" s="383"/>
      <c r="I11" s="383"/>
      <c r="J11" s="384"/>
      <c r="K11" s="385"/>
      <c r="L11" s="229"/>
      <c r="M11" s="386"/>
      <c r="N11" s="228">
        <f>N10/M10</f>
        <v>5</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v>
      </c>
      <c r="AX11" s="235" t="e">
        <f t="shared" si="15"/>
        <v>#DIV/0!</v>
      </c>
      <c r="AY11" s="235">
        <f t="shared" si="15"/>
        <v>5</v>
      </c>
      <c r="AZ11" s="390" t="e">
        <f t="shared" si="15"/>
        <v>#DIV/0!</v>
      </c>
      <c r="BA11" s="389">
        <f t="shared" si="15"/>
        <v>0.25</v>
      </c>
      <c r="BB11" s="235" t="e">
        <f t="shared" si="15"/>
        <v>#DIV/0!</v>
      </c>
      <c r="BC11" s="235">
        <f t="shared" si="15"/>
        <v>0.25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2" t="s">
        <v>3447</v>
      </c>
      <c r="E12" s="180"/>
      <c r="F12" s="34"/>
      <c r="G12" s="131">
        <v>42551</v>
      </c>
      <c r="H12" s="136">
        <v>42557</v>
      </c>
      <c r="I12" s="140" t="s">
        <v>0</v>
      </c>
      <c r="J12" s="78"/>
      <c r="K12" s="144"/>
      <c r="L12" s="119"/>
      <c r="M12" s="394">
        <v>42557</v>
      </c>
      <c r="N12" s="158">
        <f>IF((NETWORKDAYS(G12,M12)&gt;0),(NETWORKDAYS(G12,M12)),"")</f>
        <v>5</v>
      </c>
      <c r="O12" s="311"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5</v>
      </c>
      <c r="AX12" s="165" t="str">
        <f t="shared" ref="AX12:AX75" si="23">IF(AND(K12="x",AW12&gt;0),AW12,"")</f>
        <v/>
      </c>
      <c r="AY12" s="192">
        <f t="shared" ref="AY12:AY75" si="24">IF(OR(K12="x",F12="x",AW12&lt;=0),"",AW12)</f>
        <v>5</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708"/>
      <c r="AR1" s="708"/>
      <c r="AS1" s="709"/>
      <c r="AT1" s="643" t="s">
        <v>2663</v>
      </c>
      <c r="AU1" s="644"/>
      <c r="AV1" s="644"/>
      <c r="AW1" s="644"/>
      <c r="AX1" s="644"/>
      <c r="AY1" s="644"/>
      <c r="AZ1" s="644"/>
      <c r="BA1" s="64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2703</v>
      </c>
      <c r="W4" s="693"/>
      <c r="X4" s="693"/>
      <c r="Y4" s="662" t="s">
        <v>44</v>
      </c>
      <c r="Z4" s="663"/>
      <c r="AA4" s="362" t="s">
        <v>40</v>
      </c>
      <c r="AB4" s="664" t="s">
        <v>3394</v>
      </c>
      <c r="AC4" s="665"/>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1" t="s">
        <v>3391</v>
      </c>
      <c r="B11" s="68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Charon, Nicole</cp:lastModifiedBy>
  <cp:lastPrinted>2016-05-31T18:15:39Z</cp:lastPrinted>
  <dcterms:created xsi:type="dcterms:W3CDTF">2013-04-08T20:12:31Z</dcterms:created>
  <dcterms:modified xsi:type="dcterms:W3CDTF">2017-01-11T18:38:50Z</dcterms:modified>
</cp:coreProperties>
</file>