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C:\Users\lnagata\Desktop\"/>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FORM_Log!$BQ$13:$BQ$585</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U12" i="4" s="1"/>
  <c r="AV12" i="4"/>
  <c r="AX12" i="4"/>
  <c r="AZ12" i="4" s="1"/>
  <c r="AL13" i="4"/>
  <c r="AM13" i="4"/>
  <c r="AN13" i="4"/>
  <c r="AO13" i="4"/>
  <c r="AT13" i="4"/>
  <c r="AX13" i="4"/>
  <c r="AY13" i="4"/>
  <c r="AL14" i="4"/>
  <c r="AM14" i="4"/>
  <c r="AN14" i="4"/>
  <c r="AO14" i="4"/>
  <c r="AT14" i="4"/>
  <c r="AW14" i="4" s="1"/>
  <c r="AV14" i="4"/>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AZ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U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c r="AX106" i="4"/>
  <c r="AL107" i="4"/>
  <c r="AM107" i="4"/>
  <c r="AN107" i="4"/>
  <c r="AO107" i="4"/>
  <c r="AT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W118" i="4"/>
  <c r="AX118" i="4"/>
  <c r="AL119" i="4"/>
  <c r="AM119" i="4"/>
  <c r="AN119" i="4"/>
  <c r="AO119" i="4"/>
  <c r="AT119" i="4"/>
  <c r="AX119" i="4"/>
  <c r="AY119" i="4"/>
  <c r="AL120" i="4"/>
  <c r="AM120" i="4"/>
  <c r="AN120" i="4"/>
  <c r="AO120" i="4"/>
  <c r="AT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L182" i="4"/>
  <c r="AM182" i="4"/>
  <c r="AN182" i="4"/>
  <c r="AO182" i="4"/>
  <c r="AT182" i="4"/>
  <c r="AX182" i="4"/>
  <c r="AL183" i="4"/>
  <c r="AM183" i="4"/>
  <c r="AN183" i="4"/>
  <c r="AO183" i="4"/>
  <c r="AT183" i="4"/>
  <c r="AX183" i="4"/>
  <c r="AL184" i="4"/>
  <c r="AM184" i="4"/>
  <c r="AN184" i="4"/>
  <c r="AO184" i="4"/>
  <c r="AT184" i="4"/>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BA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BA247" i="4"/>
  <c r="AL248" i="4"/>
  <c r="AM248" i="4"/>
  <c r="AN248" i="4"/>
  <c r="AO248" i="4"/>
  <c r="AT248" i="4"/>
  <c r="AU248" i="4" s="1"/>
  <c r="AX248" i="4"/>
  <c r="AL249" i="4"/>
  <c r="AM249" i="4"/>
  <c r="AN249" i="4"/>
  <c r="AO249" i="4"/>
  <c r="AT249" i="4"/>
  <c r="AW249" i="4"/>
  <c r="AX249" i="4"/>
  <c r="AY249" i="4" s="1"/>
  <c r="AL250" i="4"/>
  <c r="AM250" i="4"/>
  <c r="AN250" i="4"/>
  <c r="AO250" i="4"/>
  <c r="AT250" i="4"/>
  <c r="AX250" i="4"/>
  <c r="BA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BA335" i="4"/>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W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X377" i="4"/>
  <c r="AZ377" i="4" s="1"/>
  <c r="AL378" i="4"/>
  <c r="AM378" i="4"/>
  <c r="AN378" i="4"/>
  <c r="AO378" i="4"/>
  <c r="AT378" i="4"/>
  <c r="AX378" i="4"/>
  <c r="AL379" i="4"/>
  <c r="AM379" i="4"/>
  <c r="AN379" i="4"/>
  <c r="AO379" i="4"/>
  <c r="AT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BA411" i="4"/>
  <c r="AL412" i="4"/>
  <c r="AM412" i="4"/>
  <c r="AN412" i="4"/>
  <c r="AO412" i="4"/>
  <c r="AT412" i="4"/>
  <c r="AX412" i="4"/>
  <c r="AL413" i="4"/>
  <c r="AM413" i="4"/>
  <c r="AN413" i="4"/>
  <c r="AO413" i="4"/>
  <c r="AT413" i="4"/>
  <c r="AV413" i="4" s="1"/>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V429" i="4" s="1"/>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W437" i="4"/>
  <c r="AX437" i="4"/>
  <c r="AY437" i="4" s="1"/>
  <c r="AL438" i="4"/>
  <c r="AM438" i="4"/>
  <c r="AN438" i="4"/>
  <c r="AO438" i="4"/>
  <c r="AT438" i="4"/>
  <c r="AV438" i="4"/>
  <c r="AX438" i="4"/>
  <c r="AL439" i="4"/>
  <c r="AM439" i="4"/>
  <c r="AN439" i="4"/>
  <c r="AO439" i="4"/>
  <c r="AT439" i="4"/>
  <c r="AU439" i="4" s="1"/>
  <c r="AV439" i="4"/>
  <c r="AW439" i="4"/>
  <c r="AX439" i="4"/>
  <c r="AY439" i="4"/>
  <c r="AL440" i="4"/>
  <c r="AM440" i="4"/>
  <c r="AN440" i="4"/>
  <c r="AO440" i="4"/>
  <c r="AT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W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BA448" i="4" s="1"/>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V453" i="4"/>
  <c r="AX453" i="4"/>
  <c r="AL454" i="4"/>
  <c r="AM454" i="4"/>
  <c r="AN454" i="4"/>
  <c r="AO454" i="4"/>
  <c r="AT454" i="4"/>
  <c r="AV454" i="4"/>
  <c r="AX454" i="4"/>
  <c r="AY454" i="4" s="1"/>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V461" i="4"/>
  <c r="AX461" i="4"/>
  <c r="AZ461" i="4" s="1"/>
  <c r="BA461" i="4"/>
  <c r="AL462" i="4"/>
  <c r="AM462" i="4"/>
  <c r="AN462" i="4"/>
  <c r="AO462" i="4"/>
  <c r="AT462" i="4"/>
  <c r="AX462" i="4"/>
  <c r="AZ462" i="4" s="1"/>
  <c r="BA462" i="4"/>
  <c r="AL463" i="4"/>
  <c r="AM463" i="4"/>
  <c r="AN463" i="4"/>
  <c r="AO463" i="4"/>
  <c r="AT463" i="4"/>
  <c r="AX463" i="4"/>
  <c r="BA463" i="4" s="1"/>
  <c r="AL464" i="4"/>
  <c r="AM464" i="4"/>
  <c r="AN464" i="4"/>
  <c r="AO464" i="4"/>
  <c r="AT464" i="4"/>
  <c r="AU464" i="4"/>
  <c r="AX464" i="4"/>
  <c r="AL465" i="4"/>
  <c r="AM465" i="4"/>
  <c r="AN465" i="4"/>
  <c r="AO465" i="4"/>
  <c r="AT465" i="4"/>
  <c r="AW465" i="4" s="1"/>
  <c r="AX465" i="4"/>
  <c r="BA465" i="4" s="1"/>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X499" i="4"/>
  <c r="BA499" i="4"/>
  <c r="AL500" i="4"/>
  <c r="AM500" i="4"/>
  <c r="AN500" i="4"/>
  <c r="AO500" i="4"/>
  <c r="AT500" i="4"/>
  <c r="AX500" i="4"/>
  <c r="BA500" i="4" s="1"/>
  <c r="AL501" i="4"/>
  <c r="AM501" i="4"/>
  <c r="AN501" i="4"/>
  <c r="AO501" i="4"/>
  <c r="AT501" i="4"/>
  <c r="AX501" i="4"/>
  <c r="BA501" i="4" s="1"/>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Y509" i="4"/>
  <c r="AL510" i="4"/>
  <c r="AM510" i="4"/>
  <c r="AN510" i="4"/>
  <c r="AO510" i="4"/>
  <c r="AT510" i="4"/>
  <c r="AU510" i="4" s="1"/>
  <c r="AV510" i="4"/>
  <c r="AX510" i="4"/>
  <c r="AL511" i="4"/>
  <c r="AM511" i="4"/>
  <c r="AN511" i="4"/>
  <c r="AO511" i="4"/>
  <c r="AT511" i="4"/>
  <c r="AU511" i="4" s="1"/>
  <c r="AW511" i="4"/>
  <c r="AX511" i="4"/>
  <c r="AL512" i="4"/>
  <c r="AM512" i="4"/>
  <c r="AN512" i="4"/>
  <c r="AO512" i="4"/>
  <c r="AT512" i="4"/>
  <c r="AW512" i="4" s="1"/>
  <c r="AX512" i="4"/>
  <c r="AL513" i="4"/>
  <c r="AM513" i="4"/>
  <c r="AN513" i="4"/>
  <c r="AO513" i="4"/>
  <c r="AT513" i="4"/>
  <c r="AW513" i="4" s="1"/>
  <c r="AU513" i="4"/>
  <c r="AX513" i="4"/>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X517" i="4"/>
  <c r="AZ517" i="4" s="1"/>
  <c r="AY517" i="4"/>
  <c r="BA517" i="4"/>
  <c r="AL518" i="4"/>
  <c r="AM518" i="4"/>
  <c r="AN518" i="4"/>
  <c r="AO518" i="4"/>
  <c r="AT518" i="4"/>
  <c r="AU518" i="4" s="1"/>
  <c r="AV518" i="4"/>
  <c r="AX518" i="4"/>
  <c r="AL519" i="4"/>
  <c r="AM519" i="4"/>
  <c r="AN519" i="4"/>
  <c r="AO519" i="4"/>
  <c r="AT519" i="4"/>
  <c r="AX519" i="4"/>
  <c r="AL520" i="4"/>
  <c r="AM520" i="4"/>
  <c r="AN520" i="4"/>
  <c r="AO520" i="4"/>
  <c r="AT520" i="4"/>
  <c r="AW520" i="4" s="1"/>
  <c r="AX520" i="4"/>
  <c r="AL521" i="4"/>
  <c r="AM521" i="4"/>
  <c r="AN521" i="4"/>
  <c r="AO521" i="4"/>
  <c r="AT521" i="4"/>
  <c r="AW521" i="4" s="1"/>
  <c r="AU521" i="4"/>
  <c r="AX521" i="4"/>
  <c r="AY521" i="4" s="1"/>
  <c r="AL522" i="4"/>
  <c r="AM522" i="4"/>
  <c r="AN522" i="4"/>
  <c r="AO522" i="4"/>
  <c r="AT522" i="4"/>
  <c r="AW522" i="4" s="1"/>
  <c r="AX522" i="4"/>
  <c r="AL523" i="4"/>
  <c r="AM523" i="4"/>
  <c r="AN523" i="4"/>
  <c r="AO523" i="4"/>
  <c r="AT523" i="4"/>
  <c r="AU523" i="4" s="1"/>
  <c r="AW523" i="4"/>
  <c r="AX523" i="4"/>
  <c r="AL524" i="4"/>
  <c r="AM524" i="4"/>
  <c r="AN524" i="4"/>
  <c r="AO524" i="4"/>
  <c r="AT524" i="4"/>
  <c r="AX524" i="4"/>
  <c r="AL525" i="4"/>
  <c r="AM525" i="4"/>
  <c r="AN525" i="4"/>
  <c r="AO525" i="4"/>
  <c r="AT525" i="4"/>
  <c r="AW525" i="4" s="1"/>
  <c r="AU525" i="4"/>
  <c r="AX525" i="4"/>
  <c r="AY525" i="4"/>
  <c r="AL526" i="4"/>
  <c r="AM526" i="4"/>
  <c r="AN526" i="4"/>
  <c r="AO526" i="4"/>
  <c r="AT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X529" i="4"/>
  <c r="BA529" i="4"/>
  <c r="AL530" i="4"/>
  <c r="AM530" i="4"/>
  <c r="AN530" i="4"/>
  <c r="AO530" i="4"/>
  <c r="AT530" i="4"/>
  <c r="AU530" i="4" s="1"/>
  <c r="AX530" i="4"/>
  <c r="AL531" i="4"/>
  <c r="AM531" i="4"/>
  <c r="AN531" i="4"/>
  <c r="AO531" i="4"/>
  <c r="AT531" i="4"/>
  <c r="AU531" i="4"/>
  <c r="AX531" i="4"/>
  <c r="AZ531" i="4" s="1"/>
  <c r="AY531" i="4"/>
  <c r="BA531" i="4"/>
  <c r="AL532" i="4"/>
  <c r="AM532" i="4"/>
  <c r="AN532" i="4"/>
  <c r="AO532" i="4"/>
  <c r="AT532" i="4"/>
  <c r="AW532" i="4"/>
  <c r="AX532" i="4"/>
  <c r="AL533" i="4"/>
  <c r="AM533" i="4"/>
  <c r="AN533" i="4"/>
  <c r="AO533" i="4"/>
  <c r="AT533" i="4"/>
  <c r="AX533" i="4"/>
  <c r="AZ533" i="4" s="1"/>
  <c r="BA533" i="4"/>
  <c r="AL534" i="4"/>
  <c r="AM534" i="4"/>
  <c r="AN534" i="4"/>
  <c r="AO534" i="4"/>
  <c r="AT534" i="4"/>
  <c r="AU534" i="4" s="1"/>
  <c r="AV534" i="4"/>
  <c r="AX534" i="4"/>
  <c r="AL535" i="4"/>
  <c r="AM535" i="4"/>
  <c r="AN535" i="4"/>
  <c r="AO535" i="4"/>
  <c r="AT535" i="4"/>
  <c r="AX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L539" i="4"/>
  <c r="AM539" i="4"/>
  <c r="AN539" i="4"/>
  <c r="AO539" i="4"/>
  <c r="AT539" i="4"/>
  <c r="AV539" i="4"/>
  <c r="AX539" i="4"/>
  <c r="AL540" i="4"/>
  <c r="AM540" i="4"/>
  <c r="AN540" i="4"/>
  <c r="AO540" i="4"/>
  <c r="AT540" i="4"/>
  <c r="AU540" i="4"/>
  <c r="AX540" i="4"/>
  <c r="AZ540" i="4" s="1"/>
  <c r="AL541" i="4"/>
  <c r="AM541" i="4"/>
  <c r="AN541" i="4"/>
  <c r="AO541" i="4"/>
  <c r="AT541" i="4"/>
  <c r="AU541" i="4" s="1"/>
  <c r="AV541" i="4"/>
  <c r="AX541" i="4"/>
  <c r="BA541" i="4" s="1"/>
  <c r="AL542" i="4"/>
  <c r="AM542" i="4"/>
  <c r="AN542" i="4"/>
  <c r="AO542" i="4"/>
  <c r="AT542" i="4"/>
  <c r="AU542" i="4" s="1"/>
  <c r="AX542" i="4"/>
  <c r="AY542" i="4" s="1"/>
  <c r="BA542" i="4"/>
  <c r="AL543" i="4"/>
  <c r="AM543" i="4"/>
  <c r="AN543" i="4"/>
  <c r="AO543" i="4"/>
  <c r="AT543" i="4"/>
  <c r="AW543" i="4" s="1"/>
  <c r="AU543" i="4"/>
  <c r="AV543" i="4"/>
  <c r="AX543" i="4"/>
  <c r="AL544" i="4"/>
  <c r="AM544" i="4"/>
  <c r="AN544" i="4"/>
  <c r="AO544" i="4"/>
  <c r="AT544" i="4"/>
  <c r="AV544" i="4" s="1"/>
  <c r="AW544" i="4"/>
  <c r="AX544" i="4"/>
  <c r="AL545" i="4"/>
  <c r="AM545" i="4"/>
  <c r="AN545" i="4"/>
  <c r="AO545" i="4"/>
  <c r="AT545" i="4"/>
  <c r="AV545" i="4"/>
  <c r="AX545" i="4"/>
  <c r="AL546" i="4"/>
  <c r="AM546" i="4"/>
  <c r="AN546" i="4"/>
  <c r="AO546" i="4"/>
  <c r="AT546" i="4"/>
  <c r="AV546" i="4" s="1"/>
  <c r="AU546" i="4"/>
  <c r="AW546" i="4"/>
  <c r="AX546" i="4"/>
  <c r="AZ546" i="4" s="1"/>
  <c r="AL547" i="4"/>
  <c r="AM547" i="4"/>
  <c r="AN547" i="4"/>
  <c r="AO547" i="4"/>
  <c r="AT547" i="4"/>
  <c r="AX547" i="4"/>
  <c r="BA547" i="4" s="1"/>
  <c r="AL548" i="4"/>
  <c r="AM548" i="4"/>
  <c r="AN548" i="4"/>
  <c r="AO548" i="4"/>
  <c r="AT548" i="4"/>
  <c r="AU548" i="4"/>
  <c r="AX548" i="4"/>
  <c r="AY548" i="4" s="1"/>
  <c r="BA548" i="4"/>
  <c r="AL549" i="4"/>
  <c r="AM549" i="4"/>
  <c r="AN549" i="4"/>
  <c r="AO549" i="4"/>
  <c r="AT549" i="4"/>
  <c r="AX549" i="4"/>
  <c r="AY549" i="4" s="1"/>
  <c r="BA549" i="4"/>
  <c r="AL550" i="4"/>
  <c r="AM550" i="4"/>
  <c r="AN550" i="4"/>
  <c r="AO550" i="4"/>
  <c r="AT550" i="4"/>
  <c r="AV550" i="4" s="1"/>
  <c r="AU550" i="4"/>
  <c r="AW550" i="4"/>
  <c r="AX550" i="4"/>
  <c r="BA550" i="4" s="1"/>
  <c r="AL551" i="4"/>
  <c r="AM551" i="4"/>
  <c r="AN551" i="4"/>
  <c r="AO551" i="4"/>
  <c r="AT551" i="4"/>
  <c r="AW551" i="4" s="1"/>
  <c r="AX551" i="4"/>
  <c r="AY551" i="4" s="1"/>
  <c r="AZ551" i="4"/>
  <c r="BA551" i="4"/>
  <c r="AL552" i="4"/>
  <c r="AM552" i="4"/>
  <c r="AN552" i="4"/>
  <c r="AO552" i="4"/>
  <c r="AT552" i="4"/>
  <c r="AU552" i="4" s="1"/>
  <c r="AV552" i="4"/>
  <c r="AW552" i="4"/>
  <c r="AX552" i="4"/>
  <c r="BA552" i="4" s="1"/>
  <c r="AL553" i="4"/>
  <c r="AM553" i="4"/>
  <c r="AN553" i="4"/>
  <c r="AO553" i="4"/>
  <c r="AT553" i="4"/>
  <c r="AV553" i="4"/>
  <c r="AX553" i="4"/>
  <c r="AY553" i="4" s="1"/>
  <c r="AZ553" i="4"/>
  <c r="BA553" i="4"/>
  <c r="AL554" i="4"/>
  <c r="AM554" i="4"/>
  <c r="AN554" i="4"/>
  <c r="AO554" i="4"/>
  <c r="AT554" i="4"/>
  <c r="AX554" i="4"/>
  <c r="BA554" i="4" s="1"/>
  <c r="AL555" i="4"/>
  <c r="AM555" i="4"/>
  <c r="AN555" i="4"/>
  <c r="AO555" i="4"/>
  <c r="AT555" i="4"/>
  <c r="AV555" i="4" s="1"/>
  <c r="AX555" i="4"/>
  <c r="AY555" i="4" s="1"/>
  <c r="AZ555" i="4"/>
  <c r="BA555" i="4"/>
  <c r="AL556" i="4"/>
  <c r="AM556" i="4"/>
  <c r="AN556" i="4"/>
  <c r="AO556" i="4"/>
  <c r="AT556" i="4"/>
  <c r="AW556" i="4"/>
  <c r="AX556" i="4"/>
  <c r="AL557" i="4"/>
  <c r="AM557" i="4"/>
  <c r="AN557" i="4"/>
  <c r="AO557" i="4"/>
  <c r="AT557" i="4"/>
  <c r="AW557" i="4" s="1"/>
  <c r="AU557" i="4"/>
  <c r="AX557" i="4"/>
  <c r="AL558" i="4"/>
  <c r="AM558" i="4"/>
  <c r="AN558" i="4"/>
  <c r="AO558" i="4"/>
  <c r="AT558" i="4"/>
  <c r="AU558" i="4"/>
  <c r="AX558" i="4"/>
  <c r="AL559" i="4"/>
  <c r="AM559" i="4"/>
  <c r="AN559" i="4"/>
  <c r="AO559" i="4"/>
  <c r="AT559" i="4"/>
  <c r="AU559" i="4"/>
  <c r="AX559" i="4"/>
  <c r="AZ559" i="4" s="1"/>
  <c r="AL560" i="4"/>
  <c r="AM560" i="4"/>
  <c r="AN560" i="4"/>
  <c r="AO560" i="4"/>
  <c r="AT560" i="4"/>
  <c r="AU560" i="4" s="1"/>
  <c r="AX560" i="4"/>
  <c r="AY560" i="4" s="1"/>
  <c r="AZ560" i="4"/>
  <c r="BA560" i="4"/>
  <c r="AL561" i="4"/>
  <c r="AM561" i="4"/>
  <c r="AN561" i="4"/>
  <c r="AO561" i="4"/>
  <c r="AT561" i="4"/>
  <c r="AV561" i="4"/>
  <c r="AX561" i="4"/>
  <c r="AZ561" i="4"/>
  <c r="AL562" i="4"/>
  <c r="AM562" i="4"/>
  <c r="AN562" i="4"/>
  <c r="AO562" i="4"/>
  <c r="AT562" i="4"/>
  <c r="AV562" i="4" s="1"/>
  <c r="AW562" i="4"/>
  <c r="AX562" i="4"/>
  <c r="AY562" i="4" s="1"/>
  <c r="AZ562" i="4"/>
  <c r="BA562" i="4"/>
  <c r="AL563" i="4"/>
  <c r="AM563" i="4"/>
  <c r="AN563" i="4"/>
  <c r="AO563" i="4"/>
  <c r="AT563" i="4"/>
  <c r="AW563" i="4" s="1"/>
  <c r="AX563" i="4"/>
  <c r="AZ563" i="4" s="1"/>
  <c r="AL564" i="4"/>
  <c r="AM564" i="4"/>
  <c r="AN564" i="4"/>
  <c r="AO564" i="4"/>
  <c r="AT564" i="4"/>
  <c r="AX564" i="4"/>
  <c r="BA564" i="4" s="1"/>
  <c r="AL565" i="4"/>
  <c r="AM565" i="4"/>
  <c r="AN565" i="4"/>
  <c r="AO565" i="4"/>
  <c r="AT565" i="4"/>
  <c r="AU565" i="4" s="1"/>
  <c r="AV565" i="4"/>
  <c r="AX565" i="4"/>
  <c r="AY565" i="4" s="1"/>
  <c r="AZ565" i="4"/>
  <c r="BA565" i="4"/>
  <c r="AL566" i="4"/>
  <c r="AM566" i="4"/>
  <c r="AN566" i="4"/>
  <c r="AO566" i="4"/>
  <c r="AT566" i="4"/>
  <c r="AX566" i="4"/>
  <c r="AZ566" i="4"/>
  <c r="AL567" i="4"/>
  <c r="AM567" i="4"/>
  <c r="AN567" i="4"/>
  <c r="AO567" i="4"/>
  <c r="AT567" i="4"/>
  <c r="AX567" i="4"/>
  <c r="AY567" i="4" s="1"/>
  <c r="AZ567" i="4"/>
  <c r="BA567" i="4"/>
  <c r="AL568" i="4"/>
  <c r="AM568" i="4"/>
  <c r="AN568" i="4"/>
  <c r="AO568" i="4"/>
  <c r="AT568" i="4"/>
  <c r="AU568" i="4" s="1"/>
  <c r="AV568" i="4"/>
  <c r="AW568" i="4"/>
  <c r="AX568" i="4"/>
  <c r="BA568" i="4"/>
  <c r="AL569" i="4"/>
  <c r="AM569" i="4"/>
  <c r="AN569" i="4"/>
  <c r="AO569" i="4"/>
  <c r="AT569" i="4"/>
  <c r="AV569" i="4" s="1"/>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AL572" i="4"/>
  <c r="AM572" i="4"/>
  <c r="AN572" i="4"/>
  <c r="AO572" i="4"/>
  <c r="AT572" i="4"/>
  <c r="AU572" i="4"/>
  <c r="AX572" i="4"/>
  <c r="AY572" i="4" s="1"/>
  <c r="AZ572" i="4"/>
  <c r="BA572" i="4"/>
  <c r="AL573" i="4"/>
  <c r="AM573" i="4"/>
  <c r="AN573" i="4"/>
  <c r="AO573" i="4"/>
  <c r="AT573" i="4"/>
  <c r="AX573" i="4"/>
  <c r="AL574" i="4"/>
  <c r="AM574" i="4"/>
  <c r="AN574" i="4"/>
  <c r="AO574" i="4"/>
  <c r="AT574" i="4"/>
  <c r="AV574" i="4" s="1"/>
  <c r="AU574" i="4"/>
  <c r="AW574" i="4"/>
  <c r="AX574" i="4"/>
  <c r="BA574" i="4"/>
  <c r="AL575" i="4"/>
  <c r="AM575" i="4"/>
  <c r="AN575" i="4"/>
  <c r="AO575" i="4"/>
  <c r="AT575" i="4"/>
  <c r="AX575" i="4"/>
  <c r="AY575" i="4" s="1"/>
  <c r="AZ575" i="4"/>
  <c r="BA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X579" i="4"/>
  <c r="AZ579" i="4" s="1"/>
  <c r="AL580" i="4"/>
  <c r="AM580" i="4"/>
  <c r="AN580" i="4"/>
  <c r="AO580" i="4"/>
  <c r="AT580" i="4"/>
  <c r="AV580" i="4" s="1"/>
  <c r="AU580" i="4"/>
  <c r="AW580" i="4"/>
  <c r="AX580" i="4"/>
  <c r="BA580" i="4"/>
  <c r="AL581" i="4"/>
  <c r="AM581" i="4"/>
  <c r="AN581" i="4"/>
  <c r="AO581" i="4"/>
  <c r="AT581" i="4"/>
  <c r="AX581" i="4"/>
  <c r="AL582" i="4"/>
  <c r="AM582" i="4"/>
  <c r="AN582" i="4"/>
  <c r="AO582" i="4"/>
  <c r="AT582" i="4"/>
  <c r="AU582" i="4"/>
  <c r="AX582" i="4"/>
  <c r="AL583" i="4"/>
  <c r="AM583" i="4"/>
  <c r="AN583" i="4"/>
  <c r="AO583" i="4"/>
  <c r="AT583" i="4"/>
  <c r="AW583" i="4" s="1"/>
  <c r="AU583" i="4"/>
  <c r="AX583" i="4"/>
  <c r="AZ583" i="4"/>
  <c r="AL584" i="4"/>
  <c r="AM584" i="4"/>
  <c r="AN584" i="4"/>
  <c r="AO584" i="4"/>
  <c r="AT584" i="4"/>
  <c r="AU584" i="4" s="1"/>
  <c r="AX584" i="4"/>
  <c r="AY584" i="4" s="1"/>
  <c r="AZ584" i="4"/>
  <c r="BA584" i="4"/>
  <c r="AL585" i="4"/>
  <c r="AM585" i="4"/>
  <c r="AN585" i="4"/>
  <c r="AO585" i="4"/>
  <c r="AT585" i="4"/>
  <c r="AV585" i="4"/>
  <c r="AX585" i="4"/>
  <c r="AL586" i="4"/>
  <c r="AM586" i="4"/>
  <c r="AN586" i="4"/>
  <c r="AO586" i="4"/>
  <c r="AT586" i="4"/>
  <c r="AW586" i="4" s="1"/>
  <c r="AU586" i="4"/>
  <c r="AV586" i="4"/>
  <c r="AX586" i="4"/>
  <c r="AL587" i="4"/>
  <c r="AM587" i="4"/>
  <c r="AN587" i="4"/>
  <c r="AO587" i="4"/>
  <c r="AT587" i="4"/>
  <c r="AV587" i="4" s="1"/>
  <c r="AX587" i="4"/>
  <c r="AL588" i="4"/>
  <c r="AM588" i="4"/>
  <c r="AN588" i="4"/>
  <c r="AO588" i="4"/>
  <c r="AT588" i="4"/>
  <c r="AV588" i="4" s="1"/>
  <c r="AU588" i="4"/>
  <c r="AW588" i="4"/>
  <c r="AX588" i="4"/>
  <c r="BA588" i="4"/>
  <c r="AL589" i="4"/>
  <c r="AM589" i="4"/>
  <c r="AN589" i="4"/>
  <c r="AO589" i="4"/>
  <c r="AT589" i="4"/>
  <c r="AX589" i="4"/>
  <c r="AY589" i="4" s="1"/>
  <c r="AZ589" i="4"/>
  <c r="BA589" i="4"/>
  <c r="AL590" i="4"/>
  <c r="AM590" i="4"/>
  <c r="AN590" i="4"/>
  <c r="AO590" i="4"/>
  <c r="AT590" i="4"/>
  <c r="AW590" i="4"/>
  <c r="AX590" i="4"/>
  <c r="AZ590" i="4" s="1"/>
  <c r="AL591" i="4"/>
  <c r="AM591" i="4"/>
  <c r="AN591" i="4"/>
  <c r="AO591" i="4"/>
  <c r="AT591" i="4"/>
  <c r="AU591" i="4"/>
  <c r="AX591" i="4"/>
  <c r="BA591" i="4" s="1"/>
  <c r="AL592" i="4"/>
  <c r="AM592" i="4"/>
  <c r="AN592" i="4"/>
  <c r="AO592" i="4"/>
  <c r="AT592" i="4"/>
  <c r="AV592" i="4" s="1"/>
  <c r="AU592" i="4"/>
  <c r="AW592" i="4"/>
  <c r="AX592" i="4"/>
  <c r="AL593" i="4"/>
  <c r="AM593" i="4"/>
  <c r="AN593" i="4"/>
  <c r="AO593" i="4"/>
  <c r="AT593" i="4"/>
  <c r="AV593" i="4"/>
  <c r="AX593" i="4"/>
  <c r="AL594" i="4"/>
  <c r="AM594" i="4"/>
  <c r="AN594" i="4"/>
  <c r="AO594" i="4"/>
  <c r="AT594" i="4"/>
  <c r="AU594" i="4"/>
  <c r="AX594" i="4"/>
  <c r="AL595" i="4"/>
  <c r="AM595" i="4"/>
  <c r="AN595" i="4"/>
  <c r="AO595" i="4"/>
  <c r="AT595" i="4"/>
  <c r="AU595" i="4" s="1"/>
  <c r="AV595" i="4"/>
  <c r="AW595" i="4"/>
  <c r="AX595" i="4"/>
  <c r="BA595" i="4"/>
  <c r="AL596" i="4"/>
  <c r="AM596" i="4"/>
  <c r="AN596" i="4"/>
  <c r="AO596" i="4"/>
  <c r="AT596" i="4"/>
  <c r="AX596" i="4"/>
  <c r="AY596" i="4" s="1"/>
  <c r="AZ596" i="4"/>
  <c r="BA596" i="4"/>
  <c r="AL597" i="4"/>
  <c r="AM597" i="4"/>
  <c r="AN597" i="4"/>
  <c r="AO597" i="4"/>
  <c r="AT597" i="4"/>
  <c r="AW597" i="4"/>
  <c r="AX597" i="4"/>
  <c r="AZ597" i="4"/>
  <c r="AL598" i="4"/>
  <c r="AM598" i="4"/>
  <c r="AN598" i="4"/>
  <c r="AO598" i="4"/>
  <c r="AT598" i="4"/>
  <c r="AV598" i="4" s="1"/>
  <c r="AU598" i="4"/>
  <c r="AW598" i="4"/>
  <c r="AX598" i="4"/>
  <c r="AY598" i="4" s="1"/>
  <c r="AZ598" i="4"/>
  <c r="BA598" i="4"/>
  <c r="AL599" i="4"/>
  <c r="AM599" i="4"/>
  <c r="AN599" i="4"/>
  <c r="AO599" i="4"/>
  <c r="AT599" i="4"/>
  <c r="AV599" i="4"/>
  <c r="AX599" i="4"/>
  <c r="AZ599" i="4" s="1"/>
  <c r="AL600" i="4"/>
  <c r="AM600" i="4"/>
  <c r="AN600" i="4"/>
  <c r="AO600" i="4"/>
  <c r="AT600" i="4"/>
  <c r="AU600" i="4" s="1"/>
  <c r="AX600" i="4"/>
  <c r="AY600" i="4" s="1"/>
  <c r="AZ600" i="4"/>
  <c r="BA600" i="4"/>
  <c r="AL601" i="4"/>
  <c r="AM601" i="4"/>
  <c r="AN601" i="4"/>
  <c r="AO601" i="4"/>
  <c r="AT601" i="4"/>
  <c r="AV601" i="4"/>
  <c r="AX601" i="4"/>
  <c r="AL602" i="4"/>
  <c r="AM602" i="4"/>
  <c r="AN602" i="4"/>
  <c r="AO602" i="4"/>
  <c r="AT602" i="4"/>
  <c r="AU602" i="4"/>
  <c r="AX602" i="4"/>
  <c r="AL603" i="4"/>
  <c r="AM603" i="4"/>
  <c r="AN603" i="4"/>
  <c r="AO603" i="4"/>
  <c r="AT603" i="4"/>
  <c r="AV603" i="4"/>
  <c r="AX603" i="4"/>
  <c r="AL604" i="4"/>
  <c r="AM604" i="4"/>
  <c r="AN604" i="4"/>
  <c r="AO604" i="4"/>
  <c r="AT604" i="4"/>
  <c r="AU604" i="4"/>
  <c r="AX604" i="4"/>
  <c r="AL605" i="4"/>
  <c r="AM605" i="4"/>
  <c r="AN605" i="4"/>
  <c r="AO605" i="4"/>
  <c r="AT605" i="4"/>
  <c r="AU605" i="4" s="1"/>
  <c r="AV605" i="4"/>
  <c r="AX605" i="4"/>
  <c r="AL606" i="4"/>
  <c r="AM606" i="4"/>
  <c r="AN606" i="4"/>
  <c r="AO606" i="4"/>
  <c r="AT606" i="4"/>
  <c r="AU606" i="4"/>
  <c r="AX606" i="4"/>
  <c r="AL607" i="4"/>
  <c r="AM607" i="4"/>
  <c r="AN607" i="4"/>
  <c r="AO607" i="4"/>
  <c r="AT607" i="4"/>
  <c r="AW607" i="4" s="1"/>
  <c r="AU607" i="4"/>
  <c r="AV607" i="4"/>
  <c r="AX607" i="4"/>
  <c r="BA607" i="4"/>
  <c r="AL608" i="4"/>
  <c r="AM608" i="4"/>
  <c r="AN608" i="4"/>
  <c r="AO608" i="4"/>
  <c r="AT608" i="4"/>
  <c r="AX608" i="4"/>
  <c r="AZ608" i="4" s="1"/>
  <c r="AL609" i="4"/>
  <c r="AM609" i="4"/>
  <c r="AN609" i="4"/>
  <c r="AO609" i="4"/>
  <c r="AT609" i="4"/>
  <c r="AV609" i="4"/>
  <c r="AX609" i="4"/>
  <c r="BA609" i="4" s="1"/>
  <c r="AL610" i="4"/>
  <c r="AM610" i="4"/>
  <c r="AN610" i="4"/>
  <c r="AO610" i="4"/>
  <c r="AT610" i="4"/>
  <c r="AV610" i="4" s="1"/>
  <c r="AU610" i="4"/>
  <c r="AW610" i="4"/>
  <c r="AX610" i="4"/>
  <c r="AL611" i="4"/>
  <c r="AM611" i="4"/>
  <c r="AN611" i="4"/>
  <c r="AO611" i="4"/>
  <c r="AT611" i="4"/>
  <c r="AU611" i="4" s="1"/>
  <c r="AV611" i="4"/>
  <c r="AX611" i="4"/>
  <c r="AL612" i="4"/>
  <c r="AM612" i="4"/>
  <c r="AN612" i="4"/>
  <c r="AO612" i="4"/>
  <c r="AT612" i="4"/>
  <c r="AU612" i="4"/>
  <c r="AX612" i="4"/>
  <c r="AL613" i="4"/>
  <c r="AM613" i="4"/>
  <c r="AN613" i="4"/>
  <c r="AO613" i="4"/>
  <c r="AT613" i="4"/>
  <c r="AV613" i="4"/>
  <c r="AX613" i="4"/>
  <c r="AZ613" i="4"/>
  <c r="AL614" i="4"/>
  <c r="AM614" i="4"/>
  <c r="AN614" i="4"/>
  <c r="AO614" i="4"/>
  <c r="AT614" i="4"/>
  <c r="AU614" i="4" s="1"/>
  <c r="AX614" i="4"/>
  <c r="AY614" i="4" s="1"/>
  <c r="AZ614" i="4"/>
  <c r="BA614" i="4"/>
  <c r="AL615" i="4"/>
  <c r="AM615" i="4"/>
  <c r="AN615" i="4"/>
  <c r="AO615" i="4"/>
  <c r="AT615" i="4"/>
  <c r="AX615" i="4"/>
  <c r="AY615" i="4" s="1"/>
  <c r="AZ615" i="4"/>
  <c r="BA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W627" i="4"/>
  <c r="AX627" i="4"/>
  <c r="BA627" i="4"/>
  <c r="AL628" i="4"/>
  <c r="AM628" i="4"/>
  <c r="AN628" i="4"/>
  <c r="AO628" i="4"/>
  <c r="AT628" i="4"/>
  <c r="AX628" i="4"/>
  <c r="BA628" i="4" s="1"/>
  <c r="AL629" i="4"/>
  <c r="AM629" i="4"/>
  <c r="AN629" i="4"/>
  <c r="AO629" i="4"/>
  <c r="AT629" i="4"/>
  <c r="AW629" i="4" s="1"/>
  <c r="AU629" i="4"/>
  <c r="AV629" i="4"/>
  <c r="AX629" i="4"/>
  <c r="BA629" i="4" s="1"/>
  <c r="AL630" i="4"/>
  <c r="AM630" i="4"/>
  <c r="AN630" i="4"/>
  <c r="AO630" i="4"/>
  <c r="AT630" i="4"/>
  <c r="AV630" i="4" s="1"/>
  <c r="AU630" i="4"/>
  <c r="AX630" i="4"/>
  <c r="AY630" i="4" s="1"/>
  <c r="AZ630" i="4"/>
  <c r="BA630" i="4"/>
  <c r="AL631" i="4"/>
  <c r="AM631" i="4"/>
  <c r="AN631" i="4"/>
  <c r="AO631" i="4"/>
  <c r="AT631" i="4"/>
  <c r="AW631" i="4" s="1"/>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L635" i="4"/>
  <c r="AM635" i="4"/>
  <c r="AN635" i="4"/>
  <c r="AO635" i="4"/>
  <c r="AT635" i="4"/>
  <c r="AW635" i="4" s="1"/>
  <c r="AX635" i="4"/>
  <c r="AL636" i="4"/>
  <c r="AM636" i="4"/>
  <c r="AN636" i="4"/>
  <c r="AO636" i="4"/>
  <c r="AT636" i="4"/>
  <c r="AW636" i="4" s="1"/>
  <c r="AU636" i="4"/>
  <c r="AV636" i="4"/>
  <c r="AX636" i="4"/>
  <c r="BA636" i="4"/>
  <c r="AL637" i="4"/>
  <c r="AM637" i="4"/>
  <c r="AN637" i="4"/>
  <c r="AO637" i="4"/>
  <c r="AT637" i="4"/>
  <c r="AU637" i="4" s="1"/>
  <c r="AX637" i="4"/>
  <c r="BA637" i="4"/>
  <c r="AL638" i="4"/>
  <c r="AM638" i="4"/>
  <c r="AN638" i="4"/>
  <c r="AO638" i="4"/>
  <c r="AT638" i="4"/>
  <c r="AV638" i="4" s="1"/>
  <c r="AX638" i="4"/>
  <c r="AY638" i="4" s="1"/>
  <c r="AZ638" i="4"/>
  <c r="AL639" i="4"/>
  <c r="AM639" i="4"/>
  <c r="AN639" i="4"/>
  <c r="AO639" i="4"/>
  <c r="AT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X644" i="4"/>
  <c r="AY644" i="4" s="1"/>
  <c r="AZ644" i="4"/>
  <c r="AL645" i="4"/>
  <c r="AM645" i="4"/>
  <c r="AN645" i="4"/>
  <c r="AO645" i="4"/>
  <c r="AT645" i="4"/>
  <c r="AX645" i="4"/>
  <c r="BA645" i="4"/>
  <c r="AL646" i="4"/>
  <c r="AM646" i="4"/>
  <c r="AN646" i="4"/>
  <c r="AO646" i="4"/>
  <c r="AT646" i="4"/>
  <c r="AW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c r="AL654" i="4"/>
  <c r="AM654" i="4"/>
  <c r="AN654" i="4"/>
  <c r="AO654" i="4"/>
  <c r="AT654" i="4"/>
  <c r="AX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W661" i="4"/>
  <c r="AX661" i="4"/>
  <c r="BA661" i="4" s="1"/>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W666" i="4"/>
  <c r="AX666" i="4"/>
  <c r="AZ666" i="4" s="1"/>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L670" i="4"/>
  <c r="AM670" i="4"/>
  <c r="AN670" i="4"/>
  <c r="AO670" i="4"/>
  <c r="AT670" i="4"/>
  <c r="AX670" i="4"/>
  <c r="BA670" i="4"/>
  <c r="AL671" i="4"/>
  <c r="AM671" i="4"/>
  <c r="AN671" i="4"/>
  <c r="AO671" i="4"/>
  <c r="AT671" i="4"/>
  <c r="AX671" i="4"/>
  <c r="AY671" i="4" s="1"/>
  <c r="AL672" i="4"/>
  <c r="AM672" i="4"/>
  <c r="AN672" i="4"/>
  <c r="AO672" i="4"/>
  <c r="AT672" i="4"/>
  <c r="AV672" i="4" s="1"/>
  <c r="AU672" i="4"/>
  <c r="AX672" i="4"/>
  <c r="AY672" i="4"/>
  <c r="AZ672" i="4"/>
  <c r="BA672" i="4"/>
  <c r="AL673" i="4"/>
  <c r="AM673" i="4"/>
  <c r="AN673" i="4"/>
  <c r="AO673" i="4"/>
  <c r="AT673" i="4"/>
  <c r="AU673" i="4"/>
  <c r="AX673" i="4"/>
  <c r="AY673" i="4"/>
  <c r="AL674" i="4"/>
  <c r="AM674" i="4"/>
  <c r="AN674" i="4"/>
  <c r="AO674" i="4"/>
  <c r="AT674" i="4"/>
  <c r="AX674" i="4"/>
  <c r="BA674" i="4"/>
  <c r="AL675" i="4"/>
  <c r="AM675" i="4"/>
  <c r="AN675" i="4"/>
  <c r="AO675" i="4"/>
  <c r="AT675" i="4"/>
  <c r="AX675" i="4"/>
  <c r="AY675" i="4" s="1"/>
  <c r="AL676" i="4"/>
  <c r="AM676" i="4"/>
  <c r="AN676" i="4"/>
  <c r="AO676" i="4"/>
  <c r="AT676" i="4"/>
  <c r="AV676" i="4" s="1"/>
  <c r="AX676" i="4"/>
  <c r="AY676" i="4"/>
  <c r="AZ676" i="4"/>
  <c r="BA676" i="4"/>
  <c r="AL677" i="4"/>
  <c r="AM677" i="4"/>
  <c r="AN677" i="4"/>
  <c r="AO677" i="4"/>
  <c r="AT677" i="4"/>
  <c r="AU677" i="4"/>
  <c r="AX677" i="4"/>
  <c r="AY677" i="4" s="1"/>
  <c r="AL678" i="4"/>
  <c r="AM678" i="4"/>
  <c r="AN678" i="4"/>
  <c r="AO678" i="4"/>
  <c r="AT678" i="4"/>
  <c r="AW678" i="4" s="1"/>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s="1"/>
  <c r="AL683" i="4"/>
  <c r="AM683" i="4"/>
  <c r="AN683" i="4"/>
  <c r="AO683" i="4"/>
  <c r="AT683" i="4"/>
  <c r="AV683" i="4" s="1"/>
  <c r="AU683" i="4"/>
  <c r="AX683" i="4"/>
  <c r="AY683" i="4"/>
  <c r="AZ683" i="4"/>
  <c r="BA683" i="4"/>
  <c r="AL684" i="4"/>
  <c r="AM684" i="4"/>
  <c r="AN684" i="4"/>
  <c r="AO684" i="4"/>
  <c r="AT684" i="4"/>
  <c r="AX684" i="4"/>
  <c r="BA684" i="4" s="1"/>
  <c r="AY684" i="4"/>
  <c r="AZ684" i="4"/>
  <c r="AL685" i="4"/>
  <c r="AM685" i="4"/>
  <c r="AN685" i="4"/>
  <c r="AO685" i="4"/>
  <c r="AT685" i="4"/>
  <c r="AX685" i="4"/>
  <c r="AY685" i="4"/>
  <c r="AL686" i="4"/>
  <c r="AM686" i="4"/>
  <c r="AN686" i="4"/>
  <c r="AO686" i="4"/>
  <c r="AT686" i="4"/>
  <c r="AX686" i="4"/>
  <c r="AY686" i="4"/>
  <c r="AZ686" i="4"/>
  <c r="BA686" i="4"/>
  <c r="AL687" i="4"/>
  <c r="AM687" i="4"/>
  <c r="AN687" i="4"/>
  <c r="AO687" i="4"/>
  <c r="AT687" i="4"/>
  <c r="AW687" i="4" s="1"/>
  <c r="AU687" i="4"/>
  <c r="AV687" i="4"/>
  <c r="AX687" i="4"/>
  <c r="BA687" i="4" s="1"/>
  <c r="AL688" i="4"/>
  <c r="AM688" i="4"/>
  <c r="AN688" i="4"/>
  <c r="AO688" i="4"/>
  <c r="AT688" i="4"/>
  <c r="AW688" i="4" s="1"/>
  <c r="AX688" i="4"/>
  <c r="BA688" i="4" s="1"/>
  <c r="AL689" i="4"/>
  <c r="AM689" i="4"/>
  <c r="AN689" i="4"/>
  <c r="AO689" i="4"/>
  <c r="AT689" i="4"/>
  <c r="AX689" i="4"/>
  <c r="BA689" i="4" s="1"/>
  <c r="AL690" i="4"/>
  <c r="AM690" i="4"/>
  <c r="AN690" i="4"/>
  <c r="AO690" i="4"/>
  <c r="AT690" i="4"/>
  <c r="AX690" i="4"/>
  <c r="BA690" i="4" s="1"/>
  <c r="AY690" i="4"/>
  <c r="AZ690" i="4"/>
  <c r="AL691" i="4"/>
  <c r="AM691" i="4"/>
  <c r="AN691" i="4"/>
  <c r="AO691" i="4"/>
  <c r="AT691" i="4"/>
  <c r="AV691" i="4" s="1"/>
  <c r="AU691" i="4"/>
  <c r="AX691" i="4"/>
  <c r="BA691" i="4" s="1"/>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BA695" i="4" s="1"/>
  <c r="AY695" i="4"/>
  <c r="AZ695" i="4"/>
  <c r="AL696" i="4"/>
  <c r="AM696" i="4"/>
  <c r="AN696" i="4"/>
  <c r="AO696" i="4"/>
  <c r="AT696" i="4"/>
  <c r="AW696" i="4" s="1"/>
  <c r="AU696" i="4"/>
  <c r="AV696" i="4"/>
  <c r="AX696" i="4"/>
  <c r="BA696" i="4" s="1"/>
  <c r="AY696" i="4"/>
  <c r="AZ696" i="4"/>
  <c r="AL697" i="4"/>
  <c r="AM697" i="4"/>
  <c r="AN697" i="4"/>
  <c r="AO697" i="4"/>
  <c r="AT697" i="4"/>
  <c r="AW697" i="4" s="1"/>
  <c r="AU697" i="4"/>
  <c r="AV697" i="4"/>
  <c r="AX697" i="4"/>
  <c r="BA697" i="4" s="1"/>
  <c r="AY697" i="4"/>
  <c r="AZ697" i="4"/>
  <c r="AL698" i="4"/>
  <c r="AM698" i="4"/>
  <c r="AN698" i="4"/>
  <c r="AO698" i="4"/>
  <c r="AT698" i="4"/>
  <c r="AU698" i="4" s="1"/>
  <c r="AW698" i="4"/>
  <c r="AX698" i="4"/>
  <c r="BA698" i="4" s="1"/>
  <c r="AL699" i="4"/>
  <c r="AM699" i="4"/>
  <c r="AN699" i="4"/>
  <c r="AO699" i="4"/>
  <c r="AT699" i="4"/>
  <c r="AX699" i="4"/>
  <c r="AL700" i="4"/>
  <c r="AM700" i="4"/>
  <c r="AN700" i="4"/>
  <c r="AO700" i="4"/>
  <c r="AT700" i="4"/>
  <c r="AX700" i="4"/>
  <c r="AL701" i="4"/>
  <c r="AM701" i="4"/>
  <c r="AN701" i="4"/>
  <c r="AO701" i="4"/>
  <c r="AT701" i="4"/>
  <c r="AU701" i="4" s="1"/>
  <c r="AX701" i="4"/>
  <c r="AY701" i="4"/>
  <c r="AZ701" i="4"/>
  <c r="BA701" i="4"/>
  <c r="AL702" i="4"/>
  <c r="AM702" i="4"/>
  <c r="AN702" i="4"/>
  <c r="AO702" i="4"/>
  <c r="AT702" i="4"/>
  <c r="AU702" i="4"/>
  <c r="AX702" i="4"/>
  <c r="AY702" i="4" s="1"/>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Z706" i="4" s="1"/>
  <c r="AY706" i="4"/>
  <c r="BA706" i="4"/>
  <c r="AL707" i="4"/>
  <c r="AM707" i="4"/>
  <c r="AN707" i="4"/>
  <c r="AO707" i="4"/>
  <c r="AT707" i="4"/>
  <c r="AV707" i="4" s="1"/>
  <c r="AX707" i="4"/>
  <c r="AY707" i="4"/>
  <c r="AZ707" i="4"/>
  <c r="BA707" i="4"/>
  <c r="AL708" i="4"/>
  <c r="AM708" i="4"/>
  <c r="AN708" i="4"/>
  <c r="AO708" i="4"/>
  <c r="AT708" i="4"/>
  <c r="AX708" i="4"/>
  <c r="AL709" i="4"/>
  <c r="AM709" i="4"/>
  <c r="AN709" i="4"/>
  <c r="AO709" i="4"/>
  <c r="AT709" i="4"/>
  <c r="AU709" i="4" s="1"/>
  <c r="AX709" i="4"/>
  <c r="AY709" i="4" s="1"/>
  <c r="BA709" i="4"/>
  <c r="AL710" i="4"/>
  <c r="AM710" i="4"/>
  <c r="AN710" i="4"/>
  <c r="AO710" i="4"/>
  <c r="AT710" i="4"/>
  <c r="AX710" i="4"/>
  <c r="BA710" i="4" s="1"/>
  <c r="AZ710" i="4"/>
  <c r="AL711" i="4"/>
  <c r="AM711" i="4"/>
  <c r="AN711" i="4"/>
  <c r="AO711" i="4"/>
  <c r="AT711" i="4"/>
  <c r="AX711" i="4"/>
  <c r="AY711" i="4" s="1"/>
  <c r="AL712" i="4"/>
  <c r="AM712" i="4"/>
  <c r="AN712" i="4"/>
  <c r="AO712" i="4"/>
  <c r="AT712" i="4"/>
  <c r="AW712" i="4" s="1"/>
  <c r="AU712" i="4"/>
  <c r="AV712" i="4"/>
  <c r="AX712" i="4"/>
  <c r="BA712" i="4" s="1"/>
  <c r="AZ712" i="4"/>
  <c r="AL713" i="4"/>
  <c r="AM713" i="4"/>
  <c r="AN713" i="4"/>
  <c r="AO713" i="4"/>
  <c r="AT713" i="4"/>
  <c r="AX713" i="4"/>
  <c r="AY713" i="4" s="1"/>
  <c r="AL714" i="4"/>
  <c r="AM714" i="4"/>
  <c r="AN714" i="4"/>
  <c r="AO714" i="4"/>
  <c r="AT714" i="4"/>
  <c r="AU714" i="4" s="1"/>
  <c r="AW714" i="4"/>
  <c r="AX714" i="4"/>
  <c r="AL715" i="4"/>
  <c r="AM715" i="4"/>
  <c r="AN715" i="4"/>
  <c r="AO715" i="4"/>
  <c r="AT715" i="4"/>
  <c r="AX715" i="4"/>
  <c r="AL716" i="4"/>
  <c r="AM716" i="4"/>
  <c r="AN716" i="4"/>
  <c r="AO716" i="4"/>
  <c r="AT716" i="4"/>
  <c r="AX716" i="4"/>
  <c r="AL717" i="4"/>
  <c r="AM717" i="4"/>
  <c r="AN717" i="4"/>
  <c r="AO717" i="4"/>
  <c r="AT717" i="4"/>
  <c r="AX717" i="4"/>
  <c r="AL718" i="4"/>
  <c r="AM718" i="4"/>
  <c r="AN718" i="4"/>
  <c r="AO718" i="4"/>
  <c r="AT718" i="4"/>
  <c r="AX718" i="4"/>
  <c r="AL719" i="4"/>
  <c r="AM719" i="4"/>
  <c r="AN719" i="4"/>
  <c r="AO719" i="4"/>
  <c r="AT719" i="4"/>
  <c r="AU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L723" i="4"/>
  <c r="AM723" i="4"/>
  <c r="AN723" i="4"/>
  <c r="AO723" i="4"/>
  <c r="AT723" i="4"/>
  <c r="AV723" i="4" s="1"/>
  <c r="AU723" i="4"/>
  <c r="AX723" i="4"/>
  <c r="AY723" i="4"/>
  <c r="AZ723" i="4"/>
  <c r="BA723" i="4"/>
  <c r="AL724" i="4"/>
  <c r="AM724" i="4"/>
  <c r="AN724" i="4"/>
  <c r="AO724" i="4"/>
  <c r="AT724" i="4"/>
  <c r="AX724" i="4"/>
  <c r="BA724" i="4" s="1"/>
  <c r="AY724" i="4"/>
  <c r="AZ724" i="4"/>
  <c r="AL725" i="4"/>
  <c r="AM725" i="4"/>
  <c r="AN725" i="4"/>
  <c r="AO725" i="4"/>
  <c r="AT725" i="4"/>
  <c r="AX725" i="4"/>
  <c r="AY725" i="4"/>
  <c r="AZ725" i="4"/>
  <c r="BA725" i="4"/>
  <c r="AL726" i="4"/>
  <c r="AM726" i="4"/>
  <c r="AN726" i="4"/>
  <c r="AO726" i="4"/>
  <c r="AT726" i="4"/>
  <c r="AX726" i="4"/>
  <c r="AY726" i="4"/>
  <c r="AL727" i="4"/>
  <c r="AM727" i="4"/>
  <c r="AN727" i="4"/>
  <c r="AO727" i="4"/>
  <c r="AT727" i="4"/>
  <c r="AX727" i="4"/>
  <c r="BA727" i="4"/>
  <c r="AL728" i="4"/>
  <c r="AM728" i="4"/>
  <c r="AN728" i="4"/>
  <c r="AO728" i="4"/>
  <c r="AT728" i="4"/>
  <c r="AX728" i="4"/>
  <c r="AY728" i="4" s="1"/>
  <c r="AZ728" i="4"/>
  <c r="BA728" i="4"/>
  <c r="AL729" i="4"/>
  <c r="AM729" i="4"/>
  <c r="AN729" i="4"/>
  <c r="AO729" i="4"/>
  <c r="AT729" i="4"/>
  <c r="AX729" i="4"/>
  <c r="AY729" i="4"/>
  <c r="AZ729" i="4"/>
  <c r="BA729" i="4"/>
  <c r="AL730" i="4"/>
  <c r="AM730" i="4"/>
  <c r="AN730" i="4"/>
  <c r="AO730" i="4"/>
  <c r="AT730" i="4"/>
  <c r="AX730" i="4"/>
  <c r="AY730" i="4"/>
  <c r="AL731" i="4"/>
  <c r="AM731" i="4"/>
  <c r="AN731" i="4"/>
  <c r="AO731" i="4"/>
  <c r="AT731" i="4"/>
  <c r="AX731" i="4"/>
  <c r="BA731" i="4" s="1"/>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Y734" i="4" s="1"/>
  <c r="AL735" i="4"/>
  <c r="AM735" i="4"/>
  <c r="AN735" i="4"/>
  <c r="AO735" i="4"/>
  <c r="AT735" i="4"/>
  <c r="AX735" i="4"/>
  <c r="AL736" i="4"/>
  <c r="AM736" i="4"/>
  <c r="AN736" i="4"/>
  <c r="AO736" i="4"/>
  <c r="AT736" i="4"/>
  <c r="AX736" i="4"/>
  <c r="AY736" i="4" s="1"/>
  <c r="AZ736" i="4"/>
  <c r="BA736" i="4"/>
  <c r="AL737" i="4"/>
  <c r="AM737" i="4"/>
  <c r="AN737" i="4"/>
  <c r="AO737" i="4"/>
  <c r="AT737" i="4"/>
  <c r="AX737" i="4"/>
  <c r="AY737" i="4"/>
  <c r="AZ737" i="4"/>
  <c r="BA737" i="4"/>
  <c r="AL738" i="4"/>
  <c r="AM738" i="4"/>
  <c r="AN738" i="4"/>
  <c r="AO738" i="4"/>
  <c r="AT738" i="4"/>
  <c r="AX738" i="4"/>
  <c r="AL739" i="4"/>
  <c r="AM739" i="4"/>
  <c r="AN739" i="4"/>
  <c r="AO739" i="4"/>
  <c r="AT739" i="4"/>
  <c r="AX739" i="4"/>
  <c r="BA739" i="4"/>
  <c r="AL740" i="4"/>
  <c r="AM740" i="4"/>
  <c r="AN740" i="4"/>
  <c r="AO740" i="4"/>
  <c r="AT740" i="4"/>
  <c r="AX740" i="4"/>
  <c r="AY740" i="4" s="1"/>
  <c r="AZ740" i="4"/>
  <c r="BA740" i="4"/>
  <c r="AL741" i="4"/>
  <c r="AM741" i="4"/>
  <c r="AN741" i="4"/>
  <c r="AO741" i="4"/>
  <c r="AT741" i="4"/>
  <c r="AX741" i="4"/>
  <c r="AY741" i="4"/>
  <c r="AZ741" i="4"/>
  <c r="BA741" i="4"/>
  <c r="AL742" i="4"/>
  <c r="AM742" i="4"/>
  <c r="AN742" i="4"/>
  <c r="AO742" i="4"/>
  <c r="AT742" i="4"/>
  <c r="AX742" i="4"/>
  <c r="AY742" i="4"/>
  <c r="AL743" i="4"/>
  <c r="AM743" i="4"/>
  <c r="AN743" i="4"/>
  <c r="AO743" i="4"/>
  <c r="AT743" i="4"/>
  <c r="AX743" i="4"/>
  <c r="BA743" i="4"/>
  <c r="AL744" i="4"/>
  <c r="AM744" i="4"/>
  <c r="AN744" i="4"/>
  <c r="AO744" i="4"/>
  <c r="AT744" i="4"/>
  <c r="AX744" i="4"/>
  <c r="AY744" i="4" s="1"/>
  <c r="AZ744" i="4"/>
  <c r="BA744" i="4"/>
  <c r="AL745" i="4"/>
  <c r="AM745" i="4"/>
  <c r="AN745" i="4"/>
  <c r="AO745" i="4"/>
  <c r="AT745" i="4"/>
  <c r="AX745" i="4"/>
  <c r="AY745" i="4"/>
  <c r="AZ745" i="4"/>
  <c r="BA745" i="4"/>
  <c r="AL746" i="4"/>
  <c r="AM746" i="4"/>
  <c r="AN746" i="4"/>
  <c r="AO746" i="4"/>
  <c r="AT746" i="4"/>
  <c r="AX746" i="4"/>
  <c r="AY746" i="4"/>
  <c r="AL747" i="4"/>
  <c r="AM747" i="4"/>
  <c r="AN747" i="4"/>
  <c r="AO747" i="4"/>
  <c r="AT747" i="4"/>
  <c r="AX747" i="4"/>
  <c r="BA747" i="4" s="1"/>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AY750" i="4" s="1"/>
  <c r="AL751" i="4"/>
  <c r="AM751" i="4"/>
  <c r="AN751" i="4"/>
  <c r="AO751" i="4"/>
  <c r="AT751" i="4"/>
  <c r="AX751" i="4"/>
  <c r="AL752" i="4"/>
  <c r="AM752" i="4"/>
  <c r="AN752" i="4"/>
  <c r="AO752" i="4"/>
  <c r="AT752" i="4"/>
  <c r="AX752" i="4"/>
  <c r="AY752" i="4" s="1"/>
  <c r="AZ752" i="4"/>
  <c r="BA752" i="4"/>
  <c r="AL753" i="4"/>
  <c r="AM753" i="4"/>
  <c r="AN753" i="4"/>
  <c r="AO753" i="4"/>
  <c r="AT753" i="4"/>
  <c r="AX753" i="4"/>
  <c r="AY753" i="4"/>
  <c r="AZ753" i="4"/>
  <c r="BA753" i="4"/>
  <c r="AL754" i="4"/>
  <c r="AM754" i="4"/>
  <c r="AN754" i="4"/>
  <c r="AO754" i="4"/>
  <c r="AT754" i="4"/>
  <c r="AX754" i="4"/>
  <c r="AL755" i="4"/>
  <c r="AM755" i="4"/>
  <c r="AN755" i="4"/>
  <c r="AO755" i="4"/>
  <c r="AT755" i="4"/>
  <c r="AX755" i="4"/>
  <c r="BA755" i="4"/>
  <c r="AL756" i="4"/>
  <c r="AM756" i="4"/>
  <c r="AN756" i="4"/>
  <c r="AO756" i="4"/>
  <c r="AT756" i="4"/>
  <c r="AX756" i="4"/>
  <c r="AY756" i="4" s="1"/>
  <c r="AZ756" i="4"/>
  <c r="BA756" i="4"/>
  <c r="AL757" i="4"/>
  <c r="AM757" i="4"/>
  <c r="AN757" i="4"/>
  <c r="AO757" i="4"/>
  <c r="AT757" i="4"/>
  <c r="AX757" i="4"/>
  <c r="AY757" i="4"/>
  <c r="AZ757" i="4"/>
  <c r="BA757" i="4"/>
  <c r="AL758" i="4"/>
  <c r="AM758" i="4"/>
  <c r="AN758" i="4"/>
  <c r="AO758" i="4"/>
  <c r="AT758" i="4"/>
  <c r="AX758" i="4"/>
  <c r="AY758" i="4"/>
  <c r="AL759" i="4"/>
  <c r="AM759" i="4"/>
  <c r="AN759" i="4"/>
  <c r="AO759" i="4"/>
  <c r="AT759" i="4"/>
  <c r="AX759" i="4"/>
  <c r="BA759" i="4"/>
  <c r="AL760" i="4"/>
  <c r="AM760" i="4"/>
  <c r="AN760" i="4"/>
  <c r="AO760" i="4"/>
  <c r="AT760" i="4"/>
  <c r="AX760" i="4"/>
  <c r="AY760" i="4" s="1"/>
  <c r="AZ760" i="4"/>
  <c r="BA760" i="4"/>
  <c r="AL761" i="4"/>
  <c r="AM761" i="4"/>
  <c r="AN761" i="4"/>
  <c r="AO761" i="4"/>
  <c r="AT761" i="4"/>
  <c r="AX761" i="4"/>
  <c r="AY761" i="4"/>
  <c r="AZ761" i="4"/>
  <c r="BA761" i="4"/>
  <c r="AL762" i="4"/>
  <c r="AM762" i="4"/>
  <c r="AN762" i="4"/>
  <c r="AO762" i="4"/>
  <c r="AT762" i="4"/>
  <c r="AX762" i="4"/>
  <c r="AY762" i="4"/>
  <c r="AL763" i="4"/>
  <c r="AM763" i="4"/>
  <c r="AN763" i="4"/>
  <c r="AO763" i="4"/>
  <c r="AT763" i="4"/>
  <c r="AX763" i="4"/>
  <c r="BA763" i="4" s="1"/>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s="1"/>
  <c r="AL767" i="4"/>
  <c r="AM767" i="4"/>
  <c r="AN767" i="4"/>
  <c r="AO767" i="4"/>
  <c r="AT767" i="4"/>
  <c r="AX767" i="4"/>
  <c r="AL768" i="4"/>
  <c r="AM768" i="4"/>
  <c r="AN768" i="4"/>
  <c r="AO768" i="4"/>
  <c r="AT768" i="4"/>
  <c r="AX768" i="4"/>
  <c r="AY768" i="4" s="1"/>
  <c r="AZ768" i="4"/>
  <c r="BA768" i="4"/>
  <c r="AL769" i="4"/>
  <c r="AM769" i="4"/>
  <c r="AN769" i="4"/>
  <c r="AO769" i="4"/>
  <c r="AT769" i="4"/>
  <c r="AX769" i="4"/>
  <c r="AY769" i="4"/>
  <c r="AZ769" i="4"/>
  <c r="BA769" i="4"/>
  <c r="AL770" i="4"/>
  <c r="AM770" i="4"/>
  <c r="AN770" i="4"/>
  <c r="AO770" i="4"/>
  <c r="AT770" i="4"/>
  <c r="AX770" i="4"/>
  <c r="AL771" i="4"/>
  <c r="AM771" i="4"/>
  <c r="AN771" i="4"/>
  <c r="AO771" i="4"/>
  <c r="AT771" i="4"/>
  <c r="AX771" i="4"/>
  <c r="BA771" i="4"/>
  <c r="AL772" i="4"/>
  <c r="AM772" i="4"/>
  <c r="AN772" i="4"/>
  <c r="AO772" i="4"/>
  <c r="AT772" i="4"/>
  <c r="AX772" i="4"/>
  <c r="AY772" i="4" s="1"/>
  <c r="AZ772" i="4"/>
  <c r="BA772" i="4"/>
  <c r="AL773" i="4"/>
  <c r="AM773" i="4"/>
  <c r="AN773" i="4"/>
  <c r="AO773" i="4"/>
  <c r="AT773" i="4"/>
  <c r="AX773" i="4"/>
  <c r="AY773" i="4"/>
  <c r="AZ773" i="4"/>
  <c r="BA773" i="4"/>
  <c r="AL774" i="4"/>
  <c r="AM774" i="4"/>
  <c r="AN774" i="4"/>
  <c r="AO774" i="4"/>
  <c r="AT774" i="4"/>
  <c r="AX774" i="4"/>
  <c r="AY774" i="4"/>
  <c r="AL775" i="4"/>
  <c r="AM775" i="4"/>
  <c r="AN775" i="4"/>
  <c r="AO775" i="4"/>
  <c r="AT775" i="4"/>
  <c r="AX775" i="4"/>
  <c r="BA775" i="4"/>
  <c r="AL776" i="4"/>
  <c r="AM776" i="4"/>
  <c r="AN776" i="4"/>
  <c r="AO776" i="4"/>
  <c r="AT776" i="4"/>
  <c r="AX776" i="4"/>
  <c r="AY776" i="4" s="1"/>
  <c r="AZ776" i="4"/>
  <c r="BA776" i="4"/>
  <c r="AL777" i="4"/>
  <c r="AM777" i="4"/>
  <c r="AN777" i="4"/>
  <c r="AO777" i="4"/>
  <c r="AT777" i="4"/>
  <c r="AX777" i="4"/>
  <c r="AY777" i="4"/>
  <c r="AZ777" i="4"/>
  <c r="BA777" i="4"/>
  <c r="AL778" i="4"/>
  <c r="AM778" i="4"/>
  <c r="AN778" i="4"/>
  <c r="AO778" i="4"/>
  <c r="AT778" i="4"/>
  <c r="AX778" i="4"/>
  <c r="AY778" i="4"/>
  <c r="AL779" i="4"/>
  <c r="AM779" i="4"/>
  <c r="AN779" i="4"/>
  <c r="AO779" i="4"/>
  <c r="AT779" i="4"/>
  <c r="AX779" i="4"/>
  <c r="BA779" i="4" s="1"/>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BA782" i="4" s="1"/>
  <c r="AZ782" i="4"/>
  <c r="AL783" i="4"/>
  <c r="AM783" i="4"/>
  <c r="AN783" i="4"/>
  <c r="AO783" i="4"/>
  <c r="AT783" i="4"/>
  <c r="AX783" i="4"/>
  <c r="AZ783" i="4" s="1"/>
  <c r="BA783" i="4"/>
  <c r="AL784" i="4"/>
  <c r="AM784" i="4"/>
  <c r="AN784" i="4"/>
  <c r="AO784" i="4"/>
  <c r="AT784" i="4"/>
  <c r="AX784" i="4"/>
  <c r="AY784" i="4" s="1"/>
  <c r="BA784" i="4"/>
  <c r="AL785" i="4"/>
  <c r="AM785" i="4"/>
  <c r="AN785" i="4"/>
  <c r="AO785" i="4"/>
  <c r="AT785" i="4"/>
  <c r="AX785" i="4"/>
  <c r="AY785" i="4"/>
  <c r="AZ785" i="4"/>
  <c r="BA785" i="4"/>
  <c r="AL786" i="4"/>
  <c r="AM786" i="4"/>
  <c r="AN786" i="4"/>
  <c r="AO786" i="4"/>
  <c r="AT786" i="4"/>
  <c r="AX786" i="4"/>
  <c r="BA786" i="4" s="1"/>
  <c r="AY786" i="4"/>
  <c r="AZ786" i="4"/>
  <c r="AL787" i="4"/>
  <c r="AM787" i="4"/>
  <c r="AN787" i="4"/>
  <c r="AO787" i="4"/>
  <c r="AT787" i="4"/>
  <c r="AX787" i="4"/>
  <c r="AZ787" i="4" s="1"/>
  <c r="AY787" i="4"/>
  <c r="BA787" i="4"/>
  <c r="AL788" i="4"/>
  <c r="AM788" i="4"/>
  <c r="AN788" i="4"/>
  <c r="AO788" i="4"/>
  <c r="AT788" i="4"/>
  <c r="AX788" i="4"/>
  <c r="AY788" i="4" s="1"/>
  <c r="AZ788" i="4"/>
  <c r="BA788" i="4"/>
  <c r="AL789" i="4"/>
  <c r="AM789" i="4"/>
  <c r="AN789" i="4"/>
  <c r="AO789" i="4"/>
  <c r="AT789" i="4"/>
  <c r="AX789" i="4"/>
  <c r="AY789" i="4"/>
  <c r="AZ789" i="4"/>
  <c r="BA789" i="4"/>
  <c r="AL790" i="4"/>
  <c r="AM790" i="4"/>
  <c r="AN790" i="4"/>
  <c r="AO790" i="4"/>
  <c r="AT790" i="4"/>
  <c r="AX790" i="4"/>
  <c r="BA790" i="4" s="1"/>
  <c r="AY790" i="4"/>
  <c r="AL791" i="4"/>
  <c r="AM791" i="4"/>
  <c r="AN791" i="4"/>
  <c r="AO791" i="4"/>
  <c r="AT791" i="4"/>
  <c r="AX791" i="4"/>
  <c r="AZ791" i="4" s="1"/>
  <c r="AY791" i="4"/>
  <c r="AL792" i="4"/>
  <c r="AM792" i="4"/>
  <c r="AN792" i="4"/>
  <c r="AO792" i="4"/>
  <c r="AT792" i="4"/>
  <c r="AX792" i="4"/>
  <c r="AY792" i="4" s="1"/>
  <c r="AZ792" i="4"/>
  <c r="AL793" i="4"/>
  <c r="AM793" i="4"/>
  <c r="AN793" i="4"/>
  <c r="AO793" i="4"/>
  <c r="AT793" i="4"/>
  <c r="AX793" i="4"/>
  <c r="AY793" i="4"/>
  <c r="AZ793" i="4"/>
  <c r="BA793" i="4"/>
  <c r="AL794" i="4"/>
  <c r="AM794" i="4"/>
  <c r="AN794" i="4"/>
  <c r="AO794" i="4"/>
  <c r="AT794" i="4"/>
  <c r="AX794" i="4"/>
  <c r="BA794" i="4" s="1"/>
  <c r="AL795" i="4"/>
  <c r="AM795" i="4"/>
  <c r="AN795" i="4"/>
  <c r="AO795" i="4"/>
  <c r="AT795" i="4"/>
  <c r="AX795" i="4"/>
  <c r="AZ795" i="4" s="1"/>
  <c r="AL796" i="4"/>
  <c r="AM796" i="4"/>
  <c r="AN796" i="4"/>
  <c r="AO796" i="4"/>
  <c r="AT796" i="4"/>
  <c r="AX796" i="4"/>
  <c r="AY796" i="4" s="1"/>
  <c r="AL797" i="4"/>
  <c r="AM797" i="4"/>
  <c r="AN797" i="4"/>
  <c r="AO797" i="4"/>
  <c r="AT797" i="4"/>
  <c r="AX797" i="4"/>
  <c r="AY797" i="4"/>
  <c r="AZ797" i="4"/>
  <c r="BA797" i="4"/>
  <c r="AL798" i="4"/>
  <c r="AM798" i="4"/>
  <c r="AN798" i="4"/>
  <c r="AO798" i="4"/>
  <c r="AT798" i="4"/>
  <c r="AX798" i="4"/>
  <c r="BA798" i="4" s="1"/>
  <c r="AZ798" i="4"/>
  <c r="AL799" i="4"/>
  <c r="AM799" i="4"/>
  <c r="AN799" i="4"/>
  <c r="AO799" i="4"/>
  <c r="AT799" i="4"/>
  <c r="AX799" i="4"/>
  <c r="AZ799" i="4" s="1"/>
  <c r="BA799" i="4"/>
  <c r="AL800" i="4"/>
  <c r="AM800" i="4"/>
  <c r="AN800" i="4"/>
  <c r="AO800" i="4"/>
  <c r="AT800" i="4"/>
  <c r="AX800" i="4"/>
  <c r="AY800" i="4" s="1"/>
  <c r="BA800" i="4"/>
  <c r="AL801" i="4"/>
  <c r="AM801" i="4"/>
  <c r="AN801" i="4"/>
  <c r="AO801" i="4"/>
  <c r="AT801" i="4"/>
  <c r="AX801" i="4"/>
  <c r="AY801" i="4"/>
  <c r="AZ801" i="4"/>
  <c r="BA801" i="4"/>
  <c r="AL802" i="4"/>
  <c r="AM802" i="4"/>
  <c r="AN802" i="4"/>
  <c r="AO802" i="4"/>
  <c r="AT802" i="4"/>
  <c r="AX802" i="4"/>
  <c r="BA802" i="4" s="1"/>
  <c r="AY802" i="4"/>
  <c r="AZ802" i="4"/>
  <c r="AL803" i="4"/>
  <c r="AM803" i="4"/>
  <c r="AN803" i="4"/>
  <c r="AO803" i="4"/>
  <c r="AT803" i="4"/>
  <c r="AX803" i="4"/>
  <c r="AZ803" i="4" s="1"/>
  <c r="AY803" i="4"/>
  <c r="BA803" i="4"/>
  <c r="AL804" i="4"/>
  <c r="AM804" i="4"/>
  <c r="AN804" i="4"/>
  <c r="AO804" i="4"/>
  <c r="AT804" i="4"/>
  <c r="AX804" i="4"/>
  <c r="AY804" i="4" s="1"/>
  <c r="AZ804" i="4"/>
  <c r="BA804" i="4"/>
  <c r="AL805" i="4"/>
  <c r="AM805" i="4"/>
  <c r="AN805" i="4"/>
  <c r="AO805" i="4"/>
  <c r="AT805" i="4"/>
  <c r="AX805" i="4"/>
  <c r="AY805" i="4"/>
  <c r="AZ805" i="4"/>
  <c r="BA805" i="4"/>
  <c r="AL806" i="4"/>
  <c r="AM806" i="4"/>
  <c r="AN806" i="4"/>
  <c r="AO806" i="4"/>
  <c r="AT806" i="4"/>
  <c r="AX806" i="4"/>
  <c r="BA806" i="4" s="1"/>
  <c r="AY806" i="4"/>
  <c r="AL807" i="4"/>
  <c r="AM807" i="4"/>
  <c r="AN807" i="4"/>
  <c r="AO807" i="4"/>
  <c r="AT807" i="4"/>
  <c r="AX807" i="4"/>
  <c r="AZ807" i="4" s="1"/>
  <c r="AY807" i="4"/>
  <c r="AL808" i="4"/>
  <c r="AM808" i="4"/>
  <c r="AN808" i="4"/>
  <c r="AO808" i="4"/>
  <c r="AT808" i="4"/>
  <c r="AX808" i="4"/>
  <c r="AY808" i="4" s="1"/>
  <c r="AZ808" i="4"/>
  <c r="AL809" i="4"/>
  <c r="AM809" i="4"/>
  <c r="AN809" i="4"/>
  <c r="AO809" i="4"/>
  <c r="AT809" i="4"/>
  <c r="AX809" i="4"/>
  <c r="AY809" i="4"/>
  <c r="AZ809" i="4"/>
  <c r="BA809" i="4"/>
  <c r="AL810" i="4"/>
  <c r="AM810" i="4"/>
  <c r="AN810" i="4"/>
  <c r="AO810" i="4"/>
  <c r="AT810" i="4"/>
  <c r="AX810" i="4"/>
  <c r="BA810" i="4" s="1"/>
  <c r="AL811" i="4"/>
  <c r="AM811" i="4"/>
  <c r="AN811" i="4"/>
  <c r="AO811" i="4"/>
  <c r="AT811" i="4"/>
  <c r="AX811" i="4"/>
  <c r="AZ811" i="4" s="1"/>
  <c r="AL812" i="4"/>
  <c r="AM812" i="4"/>
  <c r="AN812" i="4"/>
  <c r="AO812" i="4"/>
  <c r="AT812" i="4"/>
  <c r="AX812" i="4"/>
  <c r="AY812" i="4" s="1"/>
  <c r="AL813" i="4"/>
  <c r="AM813" i="4"/>
  <c r="AN813" i="4"/>
  <c r="AO813" i="4"/>
  <c r="AT813" i="4"/>
  <c r="AX813" i="4"/>
  <c r="AY813" i="4"/>
  <c r="AZ813" i="4"/>
  <c r="BA813" i="4"/>
  <c r="AL814" i="4"/>
  <c r="AM814" i="4"/>
  <c r="AN814" i="4"/>
  <c r="AO814" i="4"/>
  <c r="AT814" i="4"/>
  <c r="AX814" i="4"/>
  <c r="BA814" i="4" s="1"/>
  <c r="AZ814" i="4"/>
  <c r="AL815" i="4"/>
  <c r="AM815" i="4"/>
  <c r="AN815" i="4"/>
  <c r="AO815" i="4"/>
  <c r="AT815" i="4"/>
  <c r="AX815" i="4"/>
  <c r="AZ815" i="4" s="1"/>
  <c r="BA815" i="4"/>
  <c r="AL816" i="4"/>
  <c r="AM816" i="4"/>
  <c r="AN816" i="4"/>
  <c r="AO816" i="4"/>
  <c r="AT816" i="4"/>
  <c r="AX816" i="4"/>
  <c r="AY816" i="4" s="1"/>
  <c r="BA816" i="4"/>
  <c r="AL817" i="4"/>
  <c r="AM817" i="4"/>
  <c r="AN817" i="4"/>
  <c r="AO817" i="4"/>
  <c r="AT817" i="4"/>
  <c r="AX817" i="4"/>
  <c r="AY817" i="4"/>
  <c r="AZ817" i="4"/>
  <c r="BA817" i="4"/>
  <c r="AL818" i="4"/>
  <c r="AM818" i="4"/>
  <c r="AN818" i="4"/>
  <c r="AO818" i="4"/>
  <c r="AT818" i="4"/>
  <c r="AX818" i="4"/>
  <c r="BA818" i="4" s="1"/>
  <c r="AY818" i="4"/>
  <c r="AZ818" i="4"/>
  <c r="AL819" i="4"/>
  <c r="AM819" i="4"/>
  <c r="AN819" i="4"/>
  <c r="AO819" i="4"/>
  <c r="AT819" i="4"/>
  <c r="AX819" i="4"/>
  <c r="AZ819" i="4" s="1"/>
  <c r="AY819" i="4"/>
  <c r="BA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BA822" i="4" s="1"/>
  <c r="AY822" i="4"/>
  <c r="AL823" i="4"/>
  <c r="AM823" i="4"/>
  <c r="AN823" i="4"/>
  <c r="AO823" i="4"/>
  <c r="AT823" i="4"/>
  <c r="AX823" i="4"/>
  <c r="AZ823" i="4" s="1"/>
  <c r="AY823" i="4"/>
  <c r="AL824" i="4"/>
  <c r="AM824" i="4"/>
  <c r="AN824" i="4"/>
  <c r="AO824" i="4"/>
  <c r="AT824" i="4"/>
  <c r="AX824" i="4"/>
  <c r="AY824" i="4" s="1"/>
  <c r="AZ824" i="4"/>
  <c r="AL825" i="4"/>
  <c r="AM825" i="4"/>
  <c r="AN825" i="4"/>
  <c r="AO825" i="4"/>
  <c r="AT825" i="4"/>
  <c r="AX825" i="4"/>
  <c r="AY825" i="4"/>
  <c r="AZ825" i="4"/>
  <c r="BA825" i="4"/>
  <c r="AL826" i="4"/>
  <c r="AM826" i="4"/>
  <c r="AN826" i="4"/>
  <c r="AO826" i="4"/>
  <c r="AT826" i="4"/>
  <c r="AX826" i="4"/>
  <c r="BA826" i="4" s="1"/>
  <c r="AL827" i="4"/>
  <c r="AM827" i="4"/>
  <c r="AN827" i="4"/>
  <c r="AO827" i="4"/>
  <c r="AT827" i="4"/>
  <c r="AX827" i="4"/>
  <c r="AZ827" i="4" s="1"/>
  <c r="AL828" i="4"/>
  <c r="AM828" i="4"/>
  <c r="AN828" i="4"/>
  <c r="AO828" i="4"/>
  <c r="AT828" i="4"/>
  <c r="AX828" i="4"/>
  <c r="AY828" i="4" s="1"/>
  <c r="AL829" i="4"/>
  <c r="AM829" i="4"/>
  <c r="AN829" i="4"/>
  <c r="AO829" i="4"/>
  <c r="AT829" i="4"/>
  <c r="AX829" i="4"/>
  <c r="AY829" i="4"/>
  <c r="AZ829" i="4"/>
  <c r="BA829" i="4"/>
  <c r="AL830" i="4"/>
  <c r="AM830" i="4"/>
  <c r="AN830" i="4"/>
  <c r="AO830" i="4"/>
  <c r="AT830" i="4"/>
  <c r="AX830" i="4"/>
  <c r="BA830" i="4" s="1"/>
  <c r="AZ830" i="4"/>
  <c r="AL831" i="4"/>
  <c r="AM831" i="4"/>
  <c r="AN831" i="4"/>
  <c r="AO831" i="4"/>
  <c r="AT831" i="4"/>
  <c r="AX831" i="4"/>
  <c r="AZ831" i="4" s="1"/>
  <c r="BA831" i="4"/>
  <c r="AL832" i="4"/>
  <c r="AM832" i="4"/>
  <c r="AN832" i="4"/>
  <c r="AO832" i="4"/>
  <c r="AT832" i="4"/>
  <c r="AX832" i="4"/>
  <c r="AY832" i="4" s="1"/>
  <c r="BA832" i="4"/>
  <c r="AL833" i="4"/>
  <c r="AM833" i="4"/>
  <c r="AN833" i="4"/>
  <c r="AO833" i="4"/>
  <c r="AT833" i="4"/>
  <c r="AX833" i="4"/>
  <c r="AY833" i="4"/>
  <c r="AZ833" i="4"/>
  <c r="BA833" i="4"/>
  <c r="AL834" i="4"/>
  <c r="AM834" i="4"/>
  <c r="AN834" i="4"/>
  <c r="AO834" i="4"/>
  <c r="AT834" i="4"/>
  <c r="AX834" i="4"/>
  <c r="BA834" i="4" s="1"/>
  <c r="AY834" i="4"/>
  <c r="AZ834" i="4"/>
  <c r="AL835" i="4"/>
  <c r="AM835" i="4"/>
  <c r="AN835" i="4"/>
  <c r="AO835" i="4"/>
  <c r="AT835" i="4"/>
  <c r="AX835" i="4"/>
  <c r="AZ835" i="4" s="1"/>
  <c r="AY835" i="4"/>
  <c r="BA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BA838" i="4" s="1"/>
  <c r="AY838" i="4"/>
  <c r="AL839" i="4"/>
  <c r="AM839" i="4"/>
  <c r="AN839" i="4"/>
  <c r="AO839" i="4"/>
  <c r="AT839" i="4"/>
  <c r="AX839" i="4"/>
  <c r="AZ839" i="4" s="1"/>
  <c r="AY839" i="4"/>
  <c r="AL840" i="4"/>
  <c r="AM840" i="4"/>
  <c r="AN840" i="4"/>
  <c r="AO840" i="4"/>
  <c r="AT840" i="4"/>
  <c r="AX840" i="4"/>
  <c r="AY840" i="4" s="1"/>
  <c r="AZ840" i="4"/>
  <c r="AL841" i="4"/>
  <c r="AM841" i="4"/>
  <c r="AN841" i="4"/>
  <c r="AO841" i="4"/>
  <c r="AT841" i="4"/>
  <c r="AX841" i="4"/>
  <c r="AY841" i="4"/>
  <c r="AZ841" i="4"/>
  <c r="BA841" i="4"/>
  <c r="AL842" i="4"/>
  <c r="AM842" i="4"/>
  <c r="AN842" i="4"/>
  <c r="AO842" i="4"/>
  <c r="AT842" i="4"/>
  <c r="AX842" i="4"/>
  <c r="BA842" i="4" s="1"/>
  <c r="AL843" i="4"/>
  <c r="AM843" i="4"/>
  <c r="AN843" i="4"/>
  <c r="AO843" i="4"/>
  <c r="AT843" i="4"/>
  <c r="AX843" i="4"/>
  <c r="AZ843" i="4" s="1"/>
  <c r="AL844" i="4"/>
  <c r="AM844" i="4"/>
  <c r="AN844" i="4"/>
  <c r="AO844" i="4"/>
  <c r="AT844" i="4"/>
  <c r="AX844" i="4"/>
  <c r="AY844" i="4" s="1"/>
  <c r="AL845" i="4"/>
  <c r="AM845" i="4"/>
  <c r="AN845" i="4"/>
  <c r="AO845" i="4"/>
  <c r="AT845" i="4"/>
  <c r="AX845" i="4"/>
  <c r="AY845" i="4"/>
  <c r="AZ845" i="4"/>
  <c r="BA845" i="4"/>
  <c r="AL846" i="4"/>
  <c r="AM846" i="4"/>
  <c r="AN846" i="4"/>
  <c r="AO846" i="4"/>
  <c r="AT846" i="4"/>
  <c r="AX846" i="4"/>
  <c r="BA846" i="4" s="1"/>
  <c r="AZ846" i="4"/>
  <c r="AL847" i="4"/>
  <c r="AM847" i="4"/>
  <c r="AN847" i="4"/>
  <c r="AO847" i="4"/>
  <c r="AT847" i="4"/>
  <c r="AX847" i="4"/>
  <c r="AZ847" i="4" s="1"/>
  <c r="BA847" i="4"/>
  <c r="AL848" i="4"/>
  <c r="AM848" i="4"/>
  <c r="AN848" i="4"/>
  <c r="AO848" i="4"/>
  <c r="AT848" i="4"/>
  <c r="AX848" i="4"/>
  <c r="AY848" i="4" s="1"/>
  <c r="BA848" i="4"/>
  <c r="AL849" i="4"/>
  <c r="AM849" i="4"/>
  <c r="AN849" i="4"/>
  <c r="AO849" i="4"/>
  <c r="AT849" i="4"/>
  <c r="AX849" i="4"/>
  <c r="AY849" i="4"/>
  <c r="AZ849" i="4"/>
  <c r="BA849" i="4"/>
  <c r="AL850" i="4"/>
  <c r="AM850" i="4"/>
  <c r="AN850" i="4"/>
  <c r="AO850" i="4"/>
  <c r="AT850" i="4"/>
  <c r="AX850" i="4"/>
  <c r="BA850" i="4" s="1"/>
  <c r="AY850" i="4"/>
  <c r="AZ850" i="4"/>
  <c r="AL851" i="4"/>
  <c r="AM851" i="4"/>
  <c r="AN851" i="4"/>
  <c r="AO851" i="4"/>
  <c r="AT851" i="4"/>
  <c r="AX851" i="4"/>
  <c r="AZ851" i="4" s="1"/>
  <c r="AY851" i="4"/>
  <c r="BA851" i="4"/>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BA854" i="4" s="1"/>
  <c r="AY854" i="4"/>
  <c r="AL855" i="4"/>
  <c r="AM855" i="4"/>
  <c r="AN855" i="4"/>
  <c r="AO855" i="4"/>
  <c r="AT855" i="4"/>
  <c r="AX855" i="4"/>
  <c r="AZ855" i="4" s="1"/>
  <c r="AY855" i="4"/>
  <c r="AL856" i="4"/>
  <c r="AM856" i="4"/>
  <c r="AN856" i="4"/>
  <c r="AO856" i="4"/>
  <c r="AT856" i="4"/>
  <c r="AX856" i="4"/>
  <c r="AY856" i="4" s="1"/>
  <c r="AZ856" i="4"/>
  <c r="AL857" i="4"/>
  <c r="AM857" i="4"/>
  <c r="AN857" i="4"/>
  <c r="AO857" i="4"/>
  <c r="AT857" i="4"/>
  <c r="AX857" i="4"/>
  <c r="AY857" i="4"/>
  <c r="AZ857" i="4"/>
  <c r="BA857" i="4"/>
  <c r="AL858" i="4"/>
  <c r="AM858" i="4"/>
  <c r="AN858" i="4"/>
  <c r="AO858" i="4"/>
  <c r="AT858" i="4"/>
  <c r="AX858" i="4"/>
  <c r="BA858" i="4" s="1"/>
  <c r="AL859" i="4"/>
  <c r="AM859" i="4"/>
  <c r="AN859" i="4"/>
  <c r="AO859" i="4"/>
  <c r="AT859" i="4"/>
  <c r="AX859" i="4"/>
  <c r="AZ859" i="4" s="1"/>
  <c r="AL860" i="4"/>
  <c r="AM860" i="4"/>
  <c r="AN860" i="4"/>
  <c r="AO860" i="4"/>
  <c r="AT860" i="4"/>
  <c r="AX860" i="4"/>
  <c r="AY860" i="4" s="1"/>
  <c r="AL861" i="4"/>
  <c r="AM861" i="4"/>
  <c r="AN861" i="4"/>
  <c r="AO861" i="4"/>
  <c r="AT861" i="4"/>
  <c r="AX861" i="4"/>
  <c r="AY861" i="4"/>
  <c r="AZ861" i="4"/>
  <c r="BA861" i="4"/>
  <c r="AL862" i="4"/>
  <c r="AM862" i="4"/>
  <c r="AN862" i="4"/>
  <c r="AO862" i="4"/>
  <c r="AT862" i="4"/>
  <c r="AX862" i="4"/>
  <c r="BA862" i="4" s="1"/>
  <c r="AZ862" i="4"/>
  <c r="AL863" i="4"/>
  <c r="AM863" i="4"/>
  <c r="AN863" i="4"/>
  <c r="AO863" i="4"/>
  <c r="AT863" i="4"/>
  <c r="AX863" i="4"/>
  <c r="AZ863" i="4" s="1"/>
  <c r="BA863" i="4"/>
  <c r="AL864" i="4"/>
  <c r="AM864" i="4"/>
  <c r="AN864" i="4"/>
  <c r="AO864" i="4"/>
  <c r="AT864" i="4"/>
  <c r="AX864" i="4"/>
  <c r="AY864" i="4" s="1"/>
  <c r="BA864" i="4"/>
  <c r="AL865" i="4"/>
  <c r="AM865" i="4"/>
  <c r="AN865" i="4"/>
  <c r="AO865" i="4"/>
  <c r="AT865" i="4"/>
  <c r="AX865" i="4"/>
  <c r="AY865" i="4"/>
  <c r="AZ865" i="4"/>
  <c r="BA865" i="4"/>
  <c r="AL866" i="4"/>
  <c r="AM866" i="4"/>
  <c r="AN866" i="4"/>
  <c r="AO866" i="4"/>
  <c r="AT866" i="4"/>
  <c r="AX866" i="4"/>
  <c r="BA866" i="4" s="1"/>
  <c r="AY866" i="4"/>
  <c r="AZ866" i="4"/>
  <c r="AL867" i="4"/>
  <c r="AM867" i="4"/>
  <c r="AN867" i="4"/>
  <c r="AO867" i="4"/>
  <c r="AT867" i="4"/>
  <c r="AX867" i="4"/>
  <c r="AZ867" i="4" s="1"/>
  <c r="AY867" i="4"/>
  <c r="BA867" i="4"/>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BA870" i="4" s="1"/>
  <c r="AY870" i="4"/>
  <c r="AL871" i="4"/>
  <c r="AM871" i="4"/>
  <c r="AN871" i="4"/>
  <c r="AO871" i="4"/>
  <c r="AT871" i="4"/>
  <c r="AX871" i="4"/>
  <c r="AZ871" i="4" s="1"/>
  <c r="AY871" i="4"/>
  <c r="AL872" i="4"/>
  <c r="AM872" i="4"/>
  <c r="AN872" i="4"/>
  <c r="AO872" i="4"/>
  <c r="AT872" i="4"/>
  <c r="AX872" i="4"/>
  <c r="AY872" i="4" s="1"/>
  <c r="AZ872" i="4"/>
  <c r="AL873" i="4"/>
  <c r="AM873" i="4"/>
  <c r="AN873" i="4"/>
  <c r="AO873" i="4"/>
  <c r="AT873" i="4"/>
  <c r="AX873" i="4"/>
  <c r="AY873" i="4"/>
  <c r="AZ873" i="4"/>
  <c r="BA873" i="4"/>
  <c r="AL874" i="4"/>
  <c r="AM874" i="4"/>
  <c r="AN874" i="4"/>
  <c r="AO874" i="4"/>
  <c r="AT874" i="4"/>
  <c r="AX874" i="4"/>
  <c r="BA874" i="4" s="1"/>
  <c r="AL875" i="4"/>
  <c r="AM875" i="4"/>
  <c r="AN875" i="4"/>
  <c r="AO875" i="4"/>
  <c r="AT875" i="4"/>
  <c r="AX875" i="4"/>
  <c r="AZ875" i="4" s="1"/>
  <c r="AL876" i="4"/>
  <c r="AM876" i="4"/>
  <c r="AN876" i="4"/>
  <c r="AO876" i="4"/>
  <c r="AT876" i="4"/>
  <c r="AX876" i="4"/>
  <c r="AY876" i="4" s="1"/>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AZ879" i="4" s="1"/>
  <c r="AY879" i="4"/>
  <c r="AL880" i="4"/>
  <c r="AM880" i="4"/>
  <c r="AN880" i="4"/>
  <c r="AO880" i="4"/>
  <c r="AT880" i="4"/>
  <c r="AX880" i="4"/>
  <c r="AY880" i="4" s="1"/>
  <c r="AL881" i="4"/>
  <c r="AM881" i="4"/>
  <c r="AN881" i="4"/>
  <c r="AO881" i="4"/>
  <c r="AT881" i="4"/>
  <c r="AX881" i="4"/>
  <c r="AY881" i="4" s="1"/>
  <c r="AZ881" i="4"/>
  <c r="BA881" i="4"/>
  <c r="AL882" i="4"/>
  <c r="AM882" i="4"/>
  <c r="AN882" i="4"/>
  <c r="AO882" i="4"/>
  <c r="AT882" i="4"/>
  <c r="AX882" i="4"/>
  <c r="AY882" i="4"/>
  <c r="AZ882" i="4"/>
  <c r="BA882" i="4"/>
  <c r="AL883" i="4"/>
  <c r="AM883" i="4"/>
  <c r="AN883" i="4"/>
  <c r="AO883" i="4"/>
  <c r="AT883" i="4"/>
  <c r="AX883" i="4"/>
  <c r="AZ883" i="4" s="1"/>
  <c r="AY883" i="4"/>
  <c r="AL884" i="4"/>
  <c r="AM884" i="4"/>
  <c r="AN884" i="4"/>
  <c r="AO884" i="4"/>
  <c r="AT884" i="4"/>
  <c r="AX884" i="4"/>
  <c r="AY884" i="4" s="1"/>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Z887" i="4" s="1"/>
  <c r="AY887" i="4"/>
  <c r="AL888" i="4"/>
  <c r="AM888" i="4"/>
  <c r="AN888" i="4"/>
  <c r="AO888" i="4"/>
  <c r="AT888" i="4"/>
  <c r="AX888" i="4"/>
  <c r="AY888" i="4" s="1"/>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AZ891" i="4" s="1"/>
  <c r="AY891" i="4"/>
  <c r="AL892" i="4"/>
  <c r="AM892" i="4"/>
  <c r="AN892" i="4"/>
  <c r="AO892" i="4"/>
  <c r="AT892" i="4"/>
  <c r="AV892" i="4"/>
  <c r="AX892" i="4"/>
  <c r="AY892" i="4" s="1"/>
  <c r="AZ892" i="4"/>
  <c r="BA892" i="4"/>
  <c r="AL893" i="4"/>
  <c r="AM893" i="4"/>
  <c r="AN893" i="4"/>
  <c r="AO893" i="4"/>
  <c r="AT893" i="4"/>
  <c r="AV893" i="4" s="1"/>
  <c r="AX893" i="4"/>
  <c r="AZ893" i="4" s="1"/>
  <c r="AY893" i="4"/>
  <c r="AL894" i="4"/>
  <c r="AM894" i="4"/>
  <c r="AN894" i="4"/>
  <c r="AO894" i="4"/>
  <c r="AT894" i="4"/>
  <c r="AV894" i="4"/>
  <c r="AX894" i="4"/>
  <c r="AY894" i="4" s="1"/>
  <c r="AZ894" i="4"/>
  <c r="BA894" i="4"/>
  <c r="AL895" i="4"/>
  <c r="AM895" i="4"/>
  <c r="AN895" i="4"/>
  <c r="AO895" i="4"/>
  <c r="AT895" i="4"/>
  <c r="AV895" i="4" s="1"/>
  <c r="AX895" i="4"/>
  <c r="AY895" i="4"/>
  <c r="AZ895" i="4"/>
  <c r="BA895" i="4"/>
  <c r="AL896" i="4"/>
  <c r="AM896" i="4"/>
  <c r="AN896" i="4"/>
  <c r="AO896" i="4"/>
  <c r="AT896" i="4"/>
  <c r="AV896" i="4" s="1"/>
  <c r="AX896" i="4"/>
  <c r="AZ896" i="4" s="1"/>
  <c r="AY896" i="4"/>
  <c r="AL897" i="4"/>
  <c r="AM897" i="4"/>
  <c r="AN897" i="4"/>
  <c r="AO897" i="4"/>
  <c r="AT897" i="4"/>
  <c r="AX897" i="4"/>
  <c r="AY897" i="4" s="1"/>
  <c r="AL898" i="4"/>
  <c r="AM898" i="4"/>
  <c r="AN898" i="4"/>
  <c r="AO898" i="4"/>
  <c r="AT898" i="4"/>
  <c r="AV898" i="4" s="1"/>
  <c r="AX898" i="4"/>
  <c r="AY898" i="4"/>
  <c r="AZ898" i="4"/>
  <c r="BA898" i="4"/>
  <c r="AL899" i="4"/>
  <c r="AM899" i="4"/>
  <c r="AN899" i="4"/>
  <c r="AO899" i="4"/>
  <c r="AT899" i="4"/>
  <c r="AV899" i="4" s="1"/>
  <c r="AX899" i="4"/>
  <c r="AZ899" i="4" s="1"/>
  <c r="AY899" i="4"/>
  <c r="AL900" i="4"/>
  <c r="AM900" i="4"/>
  <c r="AN900" i="4"/>
  <c r="AO900" i="4"/>
  <c r="AT900" i="4"/>
  <c r="AV900" i="4"/>
  <c r="AX900" i="4"/>
  <c r="AY900" i="4" s="1"/>
  <c r="AZ900" i="4"/>
  <c r="BA900" i="4"/>
  <c r="AL901" i="4"/>
  <c r="AM901" i="4"/>
  <c r="AN901" i="4"/>
  <c r="AO901" i="4"/>
  <c r="AT901" i="4"/>
  <c r="AV901" i="4" s="1"/>
  <c r="AX901" i="4"/>
  <c r="AZ901" i="4" s="1"/>
  <c r="AY901" i="4"/>
  <c r="AL902" i="4"/>
  <c r="AM902" i="4"/>
  <c r="AN902" i="4"/>
  <c r="AO902" i="4"/>
  <c r="AT902" i="4"/>
  <c r="AV902" i="4"/>
  <c r="AX902" i="4"/>
  <c r="AY902" i="4" s="1"/>
  <c r="AZ902" i="4"/>
  <c r="BA902" i="4"/>
  <c r="AL903" i="4"/>
  <c r="AM903" i="4"/>
  <c r="AN903" i="4"/>
  <c r="AO903" i="4"/>
  <c r="AT903" i="4"/>
  <c r="AX903" i="4"/>
  <c r="AY903" i="4"/>
  <c r="AZ903" i="4"/>
  <c r="BA903" i="4"/>
  <c r="AL904" i="4"/>
  <c r="AM904" i="4"/>
  <c r="AN904" i="4"/>
  <c r="AO904" i="4"/>
  <c r="AT904" i="4"/>
  <c r="AV904" i="4" s="1"/>
  <c r="AX904" i="4"/>
  <c r="AZ904" i="4" s="1"/>
  <c r="AY904" i="4"/>
  <c r="AL905" i="4"/>
  <c r="AM905" i="4"/>
  <c r="AN905" i="4"/>
  <c r="AO905" i="4"/>
  <c r="AT905" i="4"/>
  <c r="AX905" i="4"/>
  <c r="AY905" i="4" s="1"/>
  <c r="AL906" i="4"/>
  <c r="AM906" i="4"/>
  <c r="AN906" i="4"/>
  <c r="AO906" i="4"/>
  <c r="AT906" i="4"/>
  <c r="AV906" i="4" s="1"/>
  <c r="AX906" i="4"/>
  <c r="AY906" i="4"/>
  <c r="AZ906" i="4"/>
  <c r="BA906" i="4"/>
  <c r="AL907" i="4"/>
  <c r="AM907" i="4"/>
  <c r="AN907" i="4"/>
  <c r="AO907" i="4"/>
  <c r="AT907" i="4"/>
  <c r="AV907" i="4" s="1"/>
  <c r="AX907" i="4"/>
  <c r="AZ907" i="4" s="1"/>
  <c r="AY907" i="4"/>
  <c r="AL908" i="4"/>
  <c r="AM908" i="4"/>
  <c r="AN908" i="4"/>
  <c r="AO908" i="4"/>
  <c r="AT908" i="4"/>
  <c r="AV908" i="4"/>
  <c r="AX908" i="4"/>
  <c r="AY908" i="4" s="1"/>
  <c r="AZ908" i="4"/>
  <c r="BA908" i="4"/>
  <c r="AL909" i="4"/>
  <c r="AM909" i="4"/>
  <c r="AN909" i="4"/>
  <c r="AO909" i="4"/>
  <c r="AT909" i="4"/>
  <c r="AV909" i="4" s="1"/>
  <c r="AX909" i="4"/>
  <c r="AZ909" i="4" s="1"/>
  <c r="AY909" i="4"/>
  <c r="AL910" i="4"/>
  <c r="AM910" i="4"/>
  <c r="AN910" i="4"/>
  <c r="AO910" i="4"/>
  <c r="AT910" i="4"/>
  <c r="AV910" i="4"/>
  <c r="AX910" i="4"/>
  <c r="AY910" i="4" s="1"/>
  <c r="AZ910" i="4"/>
  <c r="BA910" i="4"/>
  <c r="AL911" i="4"/>
  <c r="AM911" i="4"/>
  <c r="AN911" i="4"/>
  <c r="AO911" i="4"/>
  <c r="AT911" i="4"/>
  <c r="AV911" i="4" s="1"/>
  <c r="AX911" i="4"/>
  <c r="AZ911" i="4" s="1"/>
  <c r="AY911" i="4"/>
  <c r="AL912" i="4"/>
  <c r="AM912" i="4"/>
  <c r="AN912" i="4"/>
  <c r="AO912" i="4"/>
  <c r="AT912" i="4"/>
  <c r="AV912" i="4" s="1"/>
  <c r="AX912" i="4"/>
  <c r="AY912" i="4" s="1"/>
  <c r="AL913" i="4"/>
  <c r="AM913" i="4"/>
  <c r="AN913" i="4"/>
  <c r="AO913" i="4"/>
  <c r="AT913" i="4"/>
  <c r="AX913" i="4"/>
  <c r="AY913" i="4" s="1"/>
  <c r="AZ913" i="4"/>
  <c r="BA913" i="4"/>
  <c r="AL914" i="4"/>
  <c r="AM914" i="4"/>
  <c r="AN914" i="4"/>
  <c r="AO914" i="4"/>
  <c r="AT914" i="4"/>
  <c r="AV914" i="4" s="1"/>
  <c r="AX914" i="4"/>
  <c r="AZ914" i="4" s="1"/>
  <c r="AY914" i="4"/>
  <c r="AL915" i="4"/>
  <c r="AM915" i="4"/>
  <c r="AN915" i="4"/>
  <c r="AO915" i="4"/>
  <c r="AT915" i="4"/>
  <c r="AV915" i="4" s="1"/>
  <c r="AX915" i="4"/>
  <c r="AY915" i="4" s="1"/>
  <c r="AL916" i="4"/>
  <c r="AM916" i="4"/>
  <c r="AN916" i="4"/>
  <c r="AO916" i="4"/>
  <c r="AT916" i="4"/>
  <c r="AV916" i="4" s="1"/>
  <c r="AX916" i="4"/>
  <c r="AY916" i="4" s="1"/>
  <c r="AZ916" i="4"/>
  <c r="BA916" i="4"/>
  <c r="AL917" i="4"/>
  <c r="AM917" i="4"/>
  <c r="AN917" i="4"/>
  <c r="AO917" i="4"/>
  <c r="AT917" i="4"/>
  <c r="AV917" i="4" s="1"/>
  <c r="AX917" i="4"/>
  <c r="AZ917" i="4" s="1"/>
  <c r="AY917" i="4"/>
  <c r="AL918" i="4"/>
  <c r="AM918" i="4"/>
  <c r="AN918" i="4"/>
  <c r="AO918" i="4"/>
  <c r="AT918" i="4"/>
  <c r="AV918" i="4"/>
  <c r="AX918" i="4"/>
  <c r="AY918" i="4" s="1"/>
  <c r="AZ918" i="4"/>
  <c r="BA918" i="4"/>
  <c r="AL919" i="4"/>
  <c r="AM919" i="4"/>
  <c r="AN919" i="4"/>
  <c r="AO919" i="4"/>
  <c r="AT919" i="4"/>
  <c r="AV919" i="4" s="1"/>
  <c r="AX919" i="4"/>
  <c r="AZ919" i="4" s="1"/>
  <c r="AY919" i="4"/>
  <c r="AL920" i="4"/>
  <c r="AM920" i="4"/>
  <c r="AN920" i="4"/>
  <c r="AO920" i="4"/>
  <c r="AT920" i="4"/>
  <c r="AV920" i="4" s="1"/>
  <c r="AX920" i="4"/>
  <c r="AY920" i="4" s="1"/>
  <c r="AL921" i="4"/>
  <c r="AM921" i="4"/>
  <c r="AN921" i="4"/>
  <c r="AO921" i="4"/>
  <c r="AT921" i="4"/>
  <c r="AX921" i="4"/>
  <c r="AY921" i="4" s="1"/>
  <c r="AZ921" i="4"/>
  <c r="BA921" i="4"/>
  <c r="AL922" i="4"/>
  <c r="AM922" i="4"/>
  <c r="AN922" i="4"/>
  <c r="AO922" i="4"/>
  <c r="AT922" i="4"/>
  <c r="AV922" i="4" s="1"/>
  <c r="AX922" i="4"/>
  <c r="AZ922" i="4" s="1"/>
  <c r="AY922" i="4"/>
  <c r="AL923" i="4"/>
  <c r="AM923" i="4"/>
  <c r="AN923" i="4"/>
  <c r="AO923" i="4"/>
  <c r="AT923" i="4"/>
  <c r="AV923" i="4" s="1"/>
  <c r="AX923" i="4"/>
  <c r="AY923" i="4" s="1"/>
  <c r="AL924" i="4"/>
  <c r="AM924" i="4"/>
  <c r="AN924" i="4"/>
  <c r="AO924" i="4"/>
  <c r="AT924" i="4"/>
  <c r="AV924" i="4" s="1"/>
  <c r="AX924" i="4"/>
  <c r="AY924" i="4"/>
  <c r="AZ924" i="4"/>
  <c r="BA924" i="4"/>
  <c r="AL925" i="4"/>
  <c r="AM925" i="4"/>
  <c r="AN925" i="4"/>
  <c r="AO925" i="4"/>
  <c r="AT925" i="4"/>
  <c r="AV925" i="4"/>
  <c r="AX925" i="4"/>
  <c r="AY925" i="4" s="1"/>
  <c r="AL926" i="4"/>
  <c r="AM926" i="4"/>
  <c r="AN926" i="4"/>
  <c r="AO926" i="4"/>
  <c r="AT926" i="4"/>
  <c r="AV926" i="4" s="1"/>
  <c r="AX926" i="4"/>
  <c r="AY926" i="4"/>
  <c r="AZ926" i="4"/>
  <c r="BA926" i="4"/>
  <c r="AL927" i="4"/>
  <c r="AM927" i="4"/>
  <c r="AN927" i="4"/>
  <c r="AO927" i="4"/>
  <c r="AT927" i="4"/>
  <c r="AV927" i="4" s="1"/>
  <c r="AX927" i="4"/>
  <c r="AZ927" i="4" s="1"/>
  <c r="AY927" i="4"/>
  <c r="AL928" i="4"/>
  <c r="AM928" i="4"/>
  <c r="AN928" i="4"/>
  <c r="AO928" i="4"/>
  <c r="AT928" i="4"/>
  <c r="AV928" i="4" s="1"/>
  <c r="AX928" i="4"/>
  <c r="AY928" i="4" s="1"/>
  <c r="AL929" i="4"/>
  <c r="AM929" i="4"/>
  <c r="AN929" i="4"/>
  <c r="AO929" i="4"/>
  <c r="AT929" i="4"/>
  <c r="AX929" i="4"/>
  <c r="AY929" i="4" s="1"/>
  <c r="AZ929" i="4"/>
  <c r="BA929" i="4"/>
  <c r="AL930" i="4"/>
  <c r="AM930" i="4"/>
  <c r="AN930" i="4"/>
  <c r="AO930" i="4"/>
  <c r="AT930" i="4"/>
  <c r="AV930" i="4" s="1"/>
  <c r="AX930" i="4"/>
  <c r="AZ930" i="4" s="1"/>
  <c r="AY930" i="4"/>
  <c r="AL931" i="4"/>
  <c r="AM931" i="4"/>
  <c r="AN931" i="4"/>
  <c r="AO931" i="4"/>
  <c r="AT931" i="4"/>
  <c r="AV931" i="4" s="1"/>
  <c r="AX931" i="4"/>
  <c r="AY931" i="4" s="1"/>
  <c r="AL932" i="4"/>
  <c r="AM932" i="4"/>
  <c r="AN932" i="4"/>
  <c r="AO932" i="4"/>
  <c r="AT932" i="4"/>
  <c r="AX932" i="4"/>
  <c r="AY932" i="4" s="1"/>
  <c r="AZ932" i="4"/>
  <c r="BA932" i="4"/>
  <c r="AL933" i="4"/>
  <c r="AM933" i="4"/>
  <c r="AN933" i="4"/>
  <c r="AO933" i="4"/>
  <c r="AT933" i="4"/>
  <c r="AV933" i="4" s="1"/>
  <c r="AX933" i="4"/>
  <c r="AZ933" i="4" s="1"/>
  <c r="AY933" i="4"/>
  <c r="AL934" i="4"/>
  <c r="AM934" i="4"/>
  <c r="AN934" i="4"/>
  <c r="AO934" i="4"/>
  <c r="AT934" i="4"/>
  <c r="AV934" i="4"/>
  <c r="AX934" i="4"/>
  <c r="AY934" i="4" s="1"/>
  <c r="AZ934" i="4"/>
  <c r="BA934" i="4"/>
  <c r="AL935" i="4"/>
  <c r="AM935" i="4"/>
  <c r="AN935" i="4"/>
  <c r="AO935" i="4"/>
  <c r="AT935" i="4"/>
  <c r="AV935" i="4" s="1"/>
  <c r="AX935" i="4"/>
  <c r="AY935" i="4"/>
  <c r="AZ935" i="4"/>
  <c r="BA935" i="4"/>
  <c r="AL936" i="4"/>
  <c r="AM936" i="4"/>
  <c r="AN936" i="4"/>
  <c r="AO936" i="4"/>
  <c r="AT936" i="4"/>
  <c r="AV936" i="4" s="1"/>
  <c r="AX936" i="4"/>
  <c r="AZ936" i="4" s="1"/>
  <c r="AY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Z940" i="4"/>
  <c r="BA940" i="4"/>
  <c r="AL941" i="4"/>
  <c r="AM941" i="4"/>
  <c r="AN941" i="4"/>
  <c r="AO941" i="4"/>
  <c r="AT941" i="4"/>
  <c r="AV941" i="4" s="1"/>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s="1"/>
  <c r="AX945" i="4"/>
  <c r="BA945" i="4" s="1"/>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Y952" i="4" s="1"/>
  <c r="AZ952" i="4"/>
  <c r="BA952" i="4"/>
  <c r="AL953" i="4"/>
  <c r="AM953" i="4"/>
  <c r="AN953" i="4"/>
  <c r="AO953" i="4"/>
  <c r="AT953" i="4"/>
  <c r="AV953" i="4" s="1"/>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BA959" i="4"/>
  <c r="AL960" i="4"/>
  <c r="AM960" i="4"/>
  <c r="AN960" i="4"/>
  <c r="AO960" i="4"/>
  <c r="AT960" i="4"/>
  <c r="AV960" i="4" s="1"/>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s="1"/>
  <c r="AX964" i="4"/>
  <c r="AY964" i="4" s="1"/>
  <c r="AZ964" i="4"/>
  <c r="AL965" i="4"/>
  <c r="AM965" i="4"/>
  <c r="AN965" i="4"/>
  <c r="AO965" i="4"/>
  <c r="AT965" i="4"/>
  <c r="AV965" i="4"/>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c r="AX969" i="4"/>
  <c r="BA969" i="4" s="1"/>
  <c r="AZ969" i="4"/>
  <c r="AL970" i="4"/>
  <c r="AM970" i="4"/>
  <c r="AN970" i="4"/>
  <c r="AO970" i="4"/>
  <c r="AT970" i="4"/>
  <c r="AU970" i="4" s="1"/>
  <c r="AX970" i="4"/>
  <c r="AL971" i="4"/>
  <c r="AM971" i="4"/>
  <c r="AN971" i="4"/>
  <c r="AO971" i="4"/>
  <c r="AT971" i="4"/>
  <c r="AU971" i="4"/>
  <c r="AV971" i="4"/>
  <c r="AW971" i="4"/>
  <c r="AX971" i="4"/>
  <c r="AL972" i="4"/>
  <c r="AM972" i="4"/>
  <c r="AN972" i="4"/>
  <c r="AO972" i="4"/>
  <c r="AT972" i="4"/>
  <c r="AV972" i="4" s="1"/>
  <c r="AU972" i="4"/>
  <c r="AX972" i="4"/>
  <c r="AL973" i="4"/>
  <c r="AM973" i="4"/>
  <c r="AN973" i="4"/>
  <c r="AO973" i="4"/>
  <c r="AT973" i="4"/>
  <c r="AU973" i="4" s="1"/>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V976" i="4" s="1"/>
  <c r="AU976" i="4"/>
  <c r="AX976" i="4"/>
  <c r="AL977" i="4"/>
  <c r="AM977" i="4"/>
  <c r="AN977" i="4"/>
  <c r="AO977" i="4"/>
  <c r="AT977" i="4"/>
  <c r="AU977" i="4" s="1"/>
  <c r="AX977" i="4"/>
  <c r="AL978" i="4"/>
  <c r="AM978" i="4"/>
  <c r="AN978" i="4"/>
  <c r="AO978" i="4"/>
  <c r="AT978" i="4"/>
  <c r="AU978" i="4" s="1"/>
  <c r="AV978" i="4"/>
  <c r="AW978" i="4"/>
  <c r="AX978" i="4"/>
  <c r="AL979" i="4"/>
  <c r="AM979" i="4"/>
  <c r="AN979" i="4"/>
  <c r="AO979" i="4"/>
  <c r="AT979" i="4"/>
  <c r="AU979" i="4"/>
  <c r="AV979" i="4"/>
  <c r="AW979" i="4"/>
  <c r="AX979" i="4"/>
  <c r="AL980" i="4"/>
  <c r="AM980" i="4"/>
  <c r="AN980" i="4"/>
  <c r="AO980" i="4"/>
  <c r="AT980" i="4"/>
  <c r="AV980" i="4" s="1"/>
  <c r="AU980" i="4"/>
  <c r="AX980" i="4"/>
  <c r="AL981" i="4"/>
  <c r="AM981" i="4"/>
  <c r="AN981" i="4"/>
  <c r="AO981" i="4"/>
  <c r="AT981" i="4"/>
  <c r="AU981" i="4" s="1"/>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V984" i="4" s="1"/>
  <c r="AU984" i="4"/>
  <c r="AX984" i="4"/>
  <c r="AL985" i="4"/>
  <c r="AM985" i="4"/>
  <c r="AN985" i="4"/>
  <c r="AO985" i="4"/>
  <c r="AT985" i="4"/>
  <c r="AU985" i="4" s="1"/>
  <c r="AX985" i="4"/>
  <c r="AL986" i="4"/>
  <c r="AM986" i="4"/>
  <c r="AN986" i="4"/>
  <c r="AO986" i="4"/>
  <c r="AT986" i="4"/>
  <c r="AU986" i="4" s="1"/>
  <c r="AV986" i="4"/>
  <c r="AW986" i="4"/>
  <c r="AX986" i="4"/>
  <c r="AL987" i="4"/>
  <c r="AM987" i="4"/>
  <c r="AN987" i="4"/>
  <c r="AO987" i="4"/>
  <c r="AT987" i="4"/>
  <c r="AU987" i="4"/>
  <c r="AV987" i="4"/>
  <c r="AW987" i="4"/>
  <c r="AX987" i="4"/>
  <c r="AL988" i="4"/>
  <c r="AM988" i="4"/>
  <c r="AN988" i="4"/>
  <c r="AO988" i="4"/>
  <c r="AT988" i="4"/>
  <c r="AV988" i="4" s="1"/>
  <c r="AU988" i="4"/>
  <c r="AX988" i="4"/>
  <c r="AL989" i="4"/>
  <c r="AM989" i="4"/>
  <c r="AN989" i="4"/>
  <c r="AO989" i="4"/>
  <c r="AT989" i="4"/>
  <c r="AU989" i="4" s="1"/>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V992" i="4" s="1"/>
  <c r="AU992" i="4"/>
  <c r="AX992" i="4"/>
  <c r="AL993" i="4"/>
  <c r="AM993" i="4"/>
  <c r="AN993" i="4"/>
  <c r="AO993" i="4"/>
  <c r="AT993" i="4"/>
  <c r="AU993" i="4" s="1"/>
  <c r="AX993" i="4"/>
  <c r="AL994" i="4"/>
  <c r="AM994" i="4"/>
  <c r="AN994" i="4"/>
  <c r="AO994" i="4"/>
  <c r="AT994" i="4"/>
  <c r="AU994" i="4" s="1"/>
  <c r="AV994" i="4"/>
  <c r="AW994" i="4"/>
  <c r="AX994" i="4"/>
  <c r="AL995" i="4"/>
  <c r="AM995" i="4"/>
  <c r="AN995" i="4"/>
  <c r="AO995" i="4"/>
  <c r="AT995" i="4"/>
  <c r="AU995" i="4"/>
  <c r="AV995" i="4"/>
  <c r="AW995" i="4"/>
  <c r="AX995" i="4"/>
  <c r="AL996" i="4"/>
  <c r="AM996" i="4"/>
  <c r="AN996" i="4"/>
  <c r="AO996" i="4"/>
  <c r="AT996" i="4"/>
  <c r="AV996" i="4" s="1"/>
  <c r="AU996" i="4"/>
  <c r="AX996" i="4"/>
  <c r="AL997" i="4"/>
  <c r="AM997" i="4"/>
  <c r="AN997" i="4"/>
  <c r="AO997" i="4"/>
  <c r="AT997" i="4"/>
  <c r="AU997" i="4" s="1"/>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V1000" i="4" s="1"/>
  <c r="AU1000" i="4"/>
  <c r="AX1000" i="4"/>
  <c r="AL1001" i="4"/>
  <c r="AM1001" i="4"/>
  <c r="AN1001" i="4"/>
  <c r="AO1001" i="4"/>
  <c r="AT1001" i="4"/>
  <c r="AU1001" i="4" s="1"/>
  <c r="AX1001" i="4"/>
  <c r="AL1002" i="4"/>
  <c r="AM1002" i="4"/>
  <c r="AN1002" i="4"/>
  <c r="AO1002" i="4"/>
  <c r="AT1002" i="4"/>
  <c r="AU1002" i="4" s="1"/>
  <c r="AV1002" i="4"/>
  <c r="AW1002" i="4"/>
  <c r="AX1002" i="4"/>
  <c r="AL1003" i="4"/>
  <c r="AM1003" i="4"/>
  <c r="AN1003" i="4"/>
  <c r="AO1003" i="4"/>
  <c r="AT1003" i="4"/>
  <c r="AU1003" i="4"/>
  <c r="AV1003" i="4"/>
  <c r="AW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U1010" i="4" s="1"/>
  <c r="AV1010" i="4"/>
  <c r="AW1010" i="4"/>
  <c r="AX1010" i="4"/>
  <c r="AL1011" i="4"/>
  <c r="AM1011" i="4"/>
  <c r="AN1011" i="4"/>
  <c r="AO1011" i="4"/>
  <c r="AT1011" i="4"/>
  <c r="AU1011" i="4"/>
  <c r="AV1011" i="4"/>
  <c r="AW1011" i="4"/>
  <c r="AX1011" i="4"/>
  <c r="AZ770" i="4" l="1"/>
  <c r="BA770" i="4"/>
  <c r="AY767" i="4"/>
  <c r="AZ767" i="4"/>
  <c r="AY751" i="4"/>
  <c r="AZ751" i="4"/>
  <c r="AY735" i="4"/>
  <c r="AZ735" i="4"/>
  <c r="BA708" i="4"/>
  <c r="AY708" i="4"/>
  <c r="AZ708" i="4"/>
  <c r="AZ700" i="4"/>
  <c r="AY700" i="4"/>
  <c r="BA700" i="4"/>
  <c r="AU689" i="4"/>
  <c r="AV689" i="4"/>
  <c r="AV671" i="4"/>
  <c r="AU671" i="4"/>
  <c r="AW671" i="4"/>
  <c r="AV654" i="4"/>
  <c r="AU654" i="4"/>
  <c r="AW654" i="4"/>
  <c r="AW650" i="4"/>
  <c r="AU650" i="4"/>
  <c r="AV650" i="4"/>
  <c r="AV645" i="4"/>
  <c r="AU645" i="4"/>
  <c r="AY612" i="4"/>
  <c r="AZ612" i="4"/>
  <c r="BA612" i="4"/>
  <c r="AU535" i="4"/>
  <c r="AW535" i="4"/>
  <c r="AV535" i="4"/>
  <c r="AZ515" i="4"/>
  <c r="BA515" i="4"/>
  <c r="AZ453" i="4"/>
  <c r="AY453" i="4"/>
  <c r="BA453" i="4"/>
  <c r="AZ403" i="4"/>
  <c r="BA403" i="4"/>
  <c r="AU328" i="4"/>
  <c r="AV328" i="4"/>
  <c r="AU324" i="4"/>
  <c r="AV324" i="4"/>
  <c r="AU261" i="4"/>
  <c r="AV261" i="4"/>
  <c r="AW261" i="4"/>
  <c r="AU257" i="4"/>
  <c r="AW257" i="4"/>
  <c r="AY252" i="4"/>
  <c r="AZ252" i="4"/>
  <c r="AV183" i="4"/>
  <c r="AW183" i="4"/>
  <c r="AU183" i="4"/>
  <c r="AV181" i="4"/>
  <c r="AU181" i="4"/>
  <c r="AV175" i="4"/>
  <c r="AW175" i="4"/>
  <c r="BA26" i="4"/>
  <c r="AY26" i="4"/>
  <c r="AZ26" i="4"/>
  <c r="AW997" i="4"/>
  <c r="AW993" i="4"/>
  <c r="AW989" i="4"/>
  <c r="AW985" i="4"/>
  <c r="AW981" i="4"/>
  <c r="BA931" i="4"/>
  <c r="BA925" i="4"/>
  <c r="BA923" i="4"/>
  <c r="BA912" i="4"/>
  <c r="BA897" i="4"/>
  <c r="BA876" i="4"/>
  <c r="AY771" i="4"/>
  <c r="AZ771" i="4"/>
  <c r="AZ758" i="4"/>
  <c r="BA758" i="4"/>
  <c r="AY717" i="4"/>
  <c r="AZ717" i="4"/>
  <c r="BA717" i="4"/>
  <c r="AU690" i="4"/>
  <c r="AW690" i="4"/>
  <c r="AU666" i="4"/>
  <c r="AV666" i="4"/>
  <c r="AU661" i="4"/>
  <c r="AV661" i="4"/>
  <c r="AW625" i="4"/>
  <c r="AU625" i="4"/>
  <c r="AV625" i="4"/>
  <c r="AY571" i="4"/>
  <c r="AZ571" i="4"/>
  <c r="BA571" i="4"/>
  <c r="AU554" i="4"/>
  <c r="AV554" i="4"/>
  <c r="AW554" i="4"/>
  <c r="AZ537" i="4"/>
  <c r="BA537" i="4"/>
  <c r="AY537" i="4"/>
  <c r="AZ523" i="4"/>
  <c r="AY523" i="4"/>
  <c r="BA523" i="4"/>
  <c r="AU466" i="4"/>
  <c r="AW466" i="4"/>
  <c r="AV466" i="4"/>
  <c r="AU460" i="4"/>
  <c r="AW460" i="4"/>
  <c r="AV460" i="4"/>
  <c r="AV411" i="4"/>
  <c r="AU411" i="4"/>
  <c r="AV377" i="4"/>
  <c r="AW377" i="4"/>
  <c r="AU335" i="4"/>
  <c r="AW335" i="4"/>
  <c r="AV335" i="4"/>
  <c r="AZ111" i="4"/>
  <c r="AY111" i="4"/>
  <c r="BA111" i="4"/>
  <c r="BA32" i="4"/>
  <c r="AY32" i="4"/>
  <c r="BA14" i="4"/>
  <c r="AY14" i="4"/>
  <c r="BA13" i="4"/>
  <c r="AZ13" i="4"/>
  <c r="AV1009" i="4"/>
  <c r="AW1008" i="4"/>
  <c r="AV1005" i="4"/>
  <c r="AW1004" i="4"/>
  <c r="AV1001" i="4"/>
  <c r="AW1000" i="4"/>
  <c r="AV997" i="4"/>
  <c r="AW996" i="4"/>
  <c r="AV993" i="4"/>
  <c r="AW992" i="4"/>
  <c r="AV989" i="4"/>
  <c r="AW988" i="4"/>
  <c r="AV985" i="4"/>
  <c r="AW984" i="4"/>
  <c r="AV981" i="4"/>
  <c r="AW980" i="4"/>
  <c r="AV977" i="4"/>
  <c r="AW976" i="4"/>
  <c r="AV973" i="4"/>
  <c r="AW972" i="4"/>
  <c r="AY969" i="4"/>
  <c r="BA968" i="4"/>
  <c r="AZ965" i="4"/>
  <c r="AY951" i="4"/>
  <c r="AZ947" i="4"/>
  <c r="AZ939" i="4"/>
  <c r="AZ937" i="4"/>
  <c r="BA936" i="4"/>
  <c r="BA933" i="4"/>
  <c r="AZ931" i="4"/>
  <c r="BA930" i="4"/>
  <c r="AZ928" i="4"/>
  <c r="BA927" i="4"/>
  <c r="AZ925" i="4"/>
  <c r="AZ923" i="4"/>
  <c r="BA922" i="4"/>
  <c r="AZ920" i="4"/>
  <c r="BA919" i="4"/>
  <c r="BA917" i="4"/>
  <c r="AZ915" i="4"/>
  <c r="BA914" i="4"/>
  <c r="AZ912" i="4"/>
  <c r="BA911" i="4"/>
  <c r="BA909" i="4"/>
  <c r="BA907" i="4"/>
  <c r="AZ905" i="4"/>
  <c r="BA904" i="4"/>
  <c r="BA901" i="4"/>
  <c r="BA899" i="4"/>
  <c r="AZ897" i="4"/>
  <c r="BA896" i="4"/>
  <c r="BA893" i="4"/>
  <c r="BA891" i="4"/>
  <c r="AZ888" i="4"/>
  <c r="BA887" i="4"/>
  <c r="AZ884" i="4"/>
  <c r="BA883" i="4"/>
  <c r="AZ880" i="4"/>
  <c r="BA879" i="4"/>
  <c r="AZ876" i="4"/>
  <c r="BA875" i="4"/>
  <c r="AZ874" i="4"/>
  <c r="AZ864" i="4"/>
  <c r="AY863" i="4"/>
  <c r="AY862" i="4"/>
  <c r="BA860" i="4"/>
  <c r="BA859" i="4"/>
  <c r="AZ858" i="4"/>
  <c r="AZ848" i="4"/>
  <c r="AY847" i="4"/>
  <c r="AY846" i="4"/>
  <c r="BA844" i="4"/>
  <c r="BA843" i="4"/>
  <c r="AZ842" i="4"/>
  <c r="AZ832" i="4"/>
  <c r="AY831" i="4"/>
  <c r="AY830" i="4"/>
  <c r="BA828" i="4"/>
  <c r="BA827" i="4"/>
  <c r="AZ826" i="4"/>
  <c r="AZ816" i="4"/>
  <c r="AY815" i="4"/>
  <c r="AY814" i="4"/>
  <c r="BA812" i="4"/>
  <c r="BA811" i="4"/>
  <c r="AZ810" i="4"/>
  <c r="AZ800" i="4"/>
  <c r="AY799" i="4"/>
  <c r="AY798" i="4"/>
  <c r="BA796" i="4"/>
  <c r="BA795" i="4"/>
  <c r="AZ794" i="4"/>
  <c r="AZ784" i="4"/>
  <c r="AY783" i="4"/>
  <c r="AY782" i="4"/>
  <c r="AZ778" i="4"/>
  <c r="BA778" i="4"/>
  <c r="AY775" i="4"/>
  <c r="AZ775" i="4"/>
  <c r="AZ762" i="4"/>
  <c r="BA762" i="4"/>
  <c r="AY759" i="4"/>
  <c r="AZ759" i="4"/>
  <c r="AZ746" i="4"/>
  <c r="BA746" i="4"/>
  <c r="AY743" i="4"/>
  <c r="AZ743" i="4"/>
  <c r="AZ730" i="4"/>
  <c r="BA730" i="4"/>
  <c r="AY727" i="4"/>
  <c r="AZ727" i="4"/>
  <c r="AZ722" i="4"/>
  <c r="AY722" i="4"/>
  <c r="BA722" i="4"/>
  <c r="AW719" i="4"/>
  <c r="AV719" i="4"/>
  <c r="AV715" i="4"/>
  <c r="AU715" i="4"/>
  <c r="BA699" i="4"/>
  <c r="AY699" i="4"/>
  <c r="AZ699" i="4"/>
  <c r="AU676" i="4"/>
  <c r="AZ673" i="4"/>
  <c r="BA673" i="4"/>
  <c r="AV608" i="4"/>
  <c r="AU608" i="4"/>
  <c r="AW608" i="4"/>
  <c r="AY604" i="4"/>
  <c r="BA604" i="4"/>
  <c r="AZ604" i="4"/>
  <c r="AV596" i="4"/>
  <c r="AU596" i="4"/>
  <c r="AY592" i="4"/>
  <c r="BA592" i="4"/>
  <c r="AZ592" i="4"/>
  <c r="AY573" i="4"/>
  <c r="BA573" i="4"/>
  <c r="AZ573" i="4"/>
  <c r="AY557" i="4"/>
  <c r="AZ557" i="4"/>
  <c r="BA557" i="4"/>
  <c r="AY543" i="4"/>
  <c r="AZ543" i="4"/>
  <c r="BA543" i="4"/>
  <c r="AY538" i="4"/>
  <c r="AZ538" i="4"/>
  <c r="BA538" i="4"/>
  <c r="AV501" i="4"/>
  <c r="AU501" i="4"/>
  <c r="AW501" i="4"/>
  <c r="AU498" i="4"/>
  <c r="AW498" i="4"/>
  <c r="AV498" i="4"/>
  <c r="AU440" i="4"/>
  <c r="AW440" i="4"/>
  <c r="AZ416" i="4"/>
  <c r="AY416" i="4"/>
  <c r="BA416" i="4"/>
  <c r="AU412" i="4"/>
  <c r="AV412" i="4"/>
  <c r="AZ395" i="4"/>
  <c r="BA395" i="4"/>
  <c r="AY347" i="4"/>
  <c r="BA347" i="4"/>
  <c r="AY339" i="4"/>
  <c r="BA339" i="4"/>
  <c r="AV120" i="4"/>
  <c r="AU120" i="4"/>
  <c r="AZ754" i="4"/>
  <c r="BA754" i="4"/>
  <c r="AZ738" i="4"/>
  <c r="BA738" i="4"/>
  <c r="AW718" i="4"/>
  <c r="AV718" i="4"/>
  <c r="AW713" i="4"/>
  <c r="AU713" i="4"/>
  <c r="AV713" i="4"/>
  <c r="AW711" i="4"/>
  <c r="AU711" i="4"/>
  <c r="AV711" i="4"/>
  <c r="AW686" i="4"/>
  <c r="AV686" i="4"/>
  <c r="AW644" i="4"/>
  <c r="AV644" i="4"/>
  <c r="AY602" i="4"/>
  <c r="AZ602" i="4"/>
  <c r="BA602" i="4"/>
  <c r="AY582" i="4"/>
  <c r="AZ582" i="4"/>
  <c r="BA582" i="4"/>
  <c r="AW575" i="4"/>
  <c r="AV575" i="4"/>
  <c r="AV566" i="4"/>
  <c r="AU566" i="4"/>
  <c r="AW566" i="4"/>
  <c r="AY545" i="4"/>
  <c r="AZ545" i="4"/>
  <c r="BA545" i="4"/>
  <c r="AU519" i="4"/>
  <c r="AV519" i="4"/>
  <c r="AW519" i="4"/>
  <c r="AW478" i="4"/>
  <c r="AV478" i="4"/>
  <c r="AU455" i="4"/>
  <c r="AV455" i="4"/>
  <c r="AV193" i="4"/>
  <c r="AU193" i="4"/>
  <c r="BA8" i="4"/>
  <c r="AZ8" i="4"/>
  <c r="AW1009" i="4"/>
  <c r="AW1005" i="4"/>
  <c r="AW1001" i="4"/>
  <c r="AW977" i="4"/>
  <c r="AW973" i="4"/>
  <c r="BA939" i="4"/>
  <c r="BA937" i="4"/>
  <c r="BA928" i="4"/>
  <c r="BA920" i="4"/>
  <c r="BA915" i="4"/>
  <c r="BA905" i="4"/>
  <c r="BA888" i="4"/>
  <c r="BA884" i="4"/>
  <c r="BA880" i="4"/>
  <c r="AZ774" i="4"/>
  <c r="BA774" i="4"/>
  <c r="AY755" i="4"/>
  <c r="AZ755" i="4"/>
  <c r="AZ742" i="4"/>
  <c r="BA742" i="4"/>
  <c r="AY739" i="4"/>
  <c r="AZ739" i="4"/>
  <c r="AZ726" i="4"/>
  <c r="BA726" i="4"/>
  <c r="BA715" i="4"/>
  <c r="AY715" i="4"/>
  <c r="AZ715" i="4"/>
  <c r="AV675" i="4"/>
  <c r="AU675" i="4"/>
  <c r="AW675" i="4"/>
  <c r="AZ669" i="4"/>
  <c r="BA669" i="4"/>
  <c r="AY664" i="4"/>
  <c r="BA664" i="4"/>
  <c r="AY603" i="4"/>
  <c r="BA603" i="4"/>
  <c r="AZ603" i="4"/>
  <c r="AY585" i="4"/>
  <c r="BA585" i="4"/>
  <c r="AZ585" i="4"/>
  <c r="AW567" i="4"/>
  <c r="AU567" i="4"/>
  <c r="AV567" i="4"/>
  <c r="AV548" i="4"/>
  <c r="AW548" i="4"/>
  <c r="AZ968" i="4"/>
  <c r="BA967" i="4"/>
  <c r="AY965" i="4"/>
  <c r="BA964" i="4"/>
  <c r="AZ961" i="4"/>
  <c r="BA960" i="4"/>
  <c r="AZ953" i="4"/>
  <c r="AZ945" i="4"/>
  <c r="AZ941" i="4"/>
  <c r="AY875" i="4"/>
  <c r="AY874" i="4"/>
  <c r="BA872" i="4"/>
  <c r="BA871" i="4"/>
  <c r="AZ870" i="4"/>
  <c r="AZ860" i="4"/>
  <c r="AY859" i="4"/>
  <c r="AY858" i="4"/>
  <c r="BA856" i="4"/>
  <c r="BA855" i="4"/>
  <c r="AZ854" i="4"/>
  <c r="AZ844" i="4"/>
  <c r="AY843" i="4"/>
  <c r="AY842" i="4"/>
  <c r="BA840" i="4"/>
  <c r="BA839" i="4"/>
  <c r="AZ838" i="4"/>
  <c r="AZ828" i="4"/>
  <c r="AY827" i="4"/>
  <c r="AY826" i="4"/>
  <c r="BA824" i="4"/>
  <c r="BA823" i="4"/>
  <c r="AZ822" i="4"/>
  <c r="AZ812" i="4"/>
  <c r="AY811" i="4"/>
  <c r="AY810" i="4"/>
  <c r="BA808" i="4"/>
  <c r="BA807" i="4"/>
  <c r="AZ806" i="4"/>
  <c r="AZ796" i="4"/>
  <c r="AY795" i="4"/>
  <c r="AY794" i="4"/>
  <c r="BA792" i="4"/>
  <c r="BA791" i="4"/>
  <c r="AZ790" i="4"/>
  <c r="AY779" i="4"/>
  <c r="AZ779" i="4"/>
  <c r="AY770" i="4"/>
  <c r="BA767" i="4"/>
  <c r="AZ766" i="4"/>
  <c r="BA766" i="4"/>
  <c r="AY763" i="4"/>
  <c r="AZ763" i="4"/>
  <c r="AY754" i="4"/>
  <c r="BA751" i="4"/>
  <c r="AZ750" i="4"/>
  <c r="BA750" i="4"/>
  <c r="AY747" i="4"/>
  <c r="AZ747" i="4"/>
  <c r="AY738" i="4"/>
  <c r="BA735" i="4"/>
  <c r="AZ734" i="4"/>
  <c r="BA734" i="4"/>
  <c r="AY731" i="4"/>
  <c r="AZ731" i="4"/>
  <c r="BA718" i="4"/>
  <c r="AY718" i="4"/>
  <c r="AZ718" i="4"/>
  <c r="AZ716" i="4"/>
  <c r="AY716" i="4"/>
  <c r="BA716" i="4"/>
  <c r="AY714" i="4"/>
  <c r="AZ714" i="4"/>
  <c r="BA714" i="4"/>
  <c r="BA713" i="4"/>
  <c r="AZ713" i="4"/>
  <c r="BA711" i="4"/>
  <c r="AZ711" i="4"/>
  <c r="AW710" i="4"/>
  <c r="AU710" i="4"/>
  <c r="AZ702" i="4"/>
  <c r="BA702" i="4"/>
  <c r="AV699" i="4"/>
  <c r="AU699" i="4"/>
  <c r="AW689" i="4"/>
  <c r="AU688" i="4"/>
  <c r="AV688" i="4"/>
  <c r="AZ677" i="4"/>
  <c r="BA677" i="4"/>
  <c r="AY654" i="4"/>
  <c r="BA654" i="4"/>
  <c r="AZ654" i="4"/>
  <c r="AU644" i="4"/>
  <c r="AU639" i="4"/>
  <c r="AV639" i="4"/>
  <c r="AW639" i="4"/>
  <c r="AU638" i="4"/>
  <c r="AW638" i="4"/>
  <c r="AV637" i="4"/>
  <c r="AW637" i="4"/>
  <c r="AY605" i="4"/>
  <c r="AZ605" i="4"/>
  <c r="BA605" i="4"/>
  <c r="AY601" i="4"/>
  <c r="BA601" i="4"/>
  <c r="AZ601" i="4"/>
  <c r="AY593" i="4"/>
  <c r="AZ593" i="4"/>
  <c r="BA593" i="4"/>
  <c r="AY591" i="4"/>
  <c r="AZ591" i="4"/>
  <c r="AY590" i="4"/>
  <c r="BA590" i="4"/>
  <c r="AY587" i="4"/>
  <c r="AZ587" i="4"/>
  <c r="BA587" i="4"/>
  <c r="AY577" i="4"/>
  <c r="AZ577" i="4"/>
  <c r="BA577" i="4"/>
  <c r="AU575" i="4"/>
  <c r="AV564" i="4"/>
  <c r="AU564" i="4"/>
  <c r="AW560" i="4"/>
  <c r="AV560" i="4"/>
  <c r="AY558" i="4"/>
  <c r="AZ558" i="4"/>
  <c r="BA558" i="4"/>
  <c r="AU547" i="4"/>
  <c r="AV547" i="4"/>
  <c r="AY544" i="4"/>
  <c r="BA544" i="4"/>
  <c r="AZ544" i="4"/>
  <c r="AZ519" i="4"/>
  <c r="AY519" i="4"/>
  <c r="BA519" i="4"/>
  <c r="AY515" i="4"/>
  <c r="AW514" i="4"/>
  <c r="AU514" i="4"/>
  <c r="AV514" i="4"/>
  <c r="AZ506" i="4"/>
  <c r="AY506" i="4"/>
  <c r="BA506" i="4"/>
  <c r="AV499" i="4"/>
  <c r="AU499" i="4"/>
  <c r="AW499" i="4"/>
  <c r="AU448" i="4"/>
  <c r="AW448" i="4"/>
  <c r="AU429" i="4"/>
  <c r="AW429" i="4"/>
  <c r="AU416" i="4"/>
  <c r="AW416" i="4"/>
  <c r="AY320" i="4"/>
  <c r="AZ320" i="4"/>
  <c r="BA320" i="4"/>
  <c r="AU310" i="4"/>
  <c r="AW310" i="4"/>
  <c r="AY267" i="4"/>
  <c r="BA267" i="4"/>
  <c r="AV257" i="4"/>
  <c r="AU251" i="4"/>
  <c r="AV251" i="4"/>
  <c r="AZ181" i="4"/>
  <c r="BA181" i="4"/>
  <c r="AY181" i="4"/>
  <c r="AU175" i="4"/>
  <c r="AY712" i="4"/>
  <c r="AY710" i="4"/>
  <c r="AZ709" i="4"/>
  <c r="AU707" i="4"/>
  <c r="AZ685" i="4"/>
  <c r="BA685" i="4"/>
  <c r="AU678" i="4"/>
  <c r="AY674" i="4"/>
  <c r="AZ674" i="4"/>
  <c r="AY670" i="4"/>
  <c r="AZ670" i="4"/>
  <c r="AU646" i="4"/>
  <c r="AV646" i="4"/>
  <c r="AY610" i="4"/>
  <c r="BA610" i="4"/>
  <c r="AZ610" i="4"/>
  <c r="AY606" i="4"/>
  <c r="AZ606" i="4"/>
  <c r="BA606" i="4"/>
  <c r="AW599" i="4"/>
  <c r="AU599" i="4"/>
  <c r="AY597" i="4"/>
  <c r="BA597" i="4"/>
  <c r="AY594" i="4"/>
  <c r="AZ594" i="4"/>
  <c r="BA594" i="4"/>
  <c r="AY561" i="4"/>
  <c r="BA561" i="4"/>
  <c r="AY539" i="4"/>
  <c r="AZ539" i="4"/>
  <c r="BA539" i="4"/>
  <c r="AW533" i="4"/>
  <c r="AU533" i="4"/>
  <c r="AW531" i="4"/>
  <c r="AV531" i="4"/>
  <c r="AU526" i="4"/>
  <c r="AV526" i="4"/>
  <c r="AW515" i="4"/>
  <c r="AU515" i="4"/>
  <c r="AV515" i="4"/>
  <c r="AZ509" i="4"/>
  <c r="BA509" i="4"/>
  <c r="AW494" i="4"/>
  <c r="AU494" i="4"/>
  <c r="AV494" i="4"/>
  <c r="AV491" i="4"/>
  <c r="AU491" i="4"/>
  <c r="AU461" i="4"/>
  <c r="AW461" i="4"/>
  <c r="AZ438" i="4"/>
  <c r="BA438" i="4"/>
  <c r="AY438" i="4"/>
  <c r="AZ435" i="4"/>
  <c r="AY435" i="4"/>
  <c r="AU434" i="4"/>
  <c r="AW434" i="4"/>
  <c r="AU426" i="4"/>
  <c r="AV426" i="4"/>
  <c r="AZ421" i="4"/>
  <c r="BA421" i="4"/>
  <c r="AZ417" i="4"/>
  <c r="BA417" i="4"/>
  <c r="BA399" i="4"/>
  <c r="AY262" i="4"/>
  <c r="BA262" i="4"/>
  <c r="AZ262" i="4"/>
  <c r="AZ188" i="4"/>
  <c r="AY188" i="4"/>
  <c r="AY135" i="4"/>
  <c r="AW129" i="4"/>
  <c r="AU129" i="4"/>
  <c r="AY127" i="4"/>
  <c r="AY698" i="4"/>
  <c r="AZ698" i="4"/>
  <c r="AY691" i="4"/>
  <c r="AZ691" i="4"/>
  <c r="AY689" i="4"/>
  <c r="AZ689" i="4"/>
  <c r="AY688" i="4"/>
  <c r="AZ688" i="4"/>
  <c r="AY687" i="4"/>
  <c r="AZ687" i="4"/>
  <c r="AZ682" i="4"/>
  <c r="BA682" i="4"/>
  <c r="AZ675" i="4"/>
  <c r="BA675" i="4"/>
  <c r="AZ671" i="4"/>
  <c r="BA671" i="4"/>
  <c r="AY635" i="4"/>
  <c r="BA635" i="4"/>
  <c r="AZ635" i="4"/>
  <c r="AU631" i="4"/>
  <c r="AV631" i="4"/>
  <c r="AV614" i="4"/>
  <c r="AW614" i="4"/>
  <c r="AY611" i="4"/>
  <c r="AZ611" i="4"/>
  <c r="BA611" i="4"/>
  <c r="AY609" i="4"/>
  <c r="AZ609" i="4"/>
  <c r="AY608" i="4"/>
  <c r="BA608" i="4"/>
  <c r="AW600" i="4"/>
  <c r="AV600" i="4"/>
  <c r="AW589" i="4"/>
  <c r="AU589" i="4"/>
  <c r="AY586" i="4"/>
  <c r="AZ586" i="4"/>
  <c r="BA586" i="4"/>
  <c r="AW584" i="4"/>
  <c r="AV584" i="4"/>
  <c r="AY581" i="4"/>
  <c r="AZ581" i="4"/>
  <c r="BA581" i="4"/>
  <c r="AY579" i="4"/>
  <c r="BA579" i="4"/>
  <c r="AU563" i="4"/>
  <c r="AV563" i="4"/>
  <c r="AY556" i="4"/>
  <c r="BA556" i="4"/>
  <c r="AZ556" i="4"/>
  <c r="AY554" i="4"/>
  <c r="AZ554" i="4"/>
  <c r="AY550" i="4"/>
  <c r="AZ550" i="4"/>
  <c r="AV542" i="4"/>
  <c r="AW542" i="4"/>
  <c r="AW529" i="4"/>
  <c r="AU529" i="4"/>
  <c r="AZ511" i="4"/>
  <c r="AY511" i="4"/>
  <c r="BA511" i="4"/>
  <c r="AU413" i="4"/>
  <c r="AW413" i="4"/>
  <c r="AZ407" i="4"/>
  <c r="BA407" i="4"/>
  <c r="AV383" i="4"/>
  <c r="AU383" i="4"/>
  <c r="AV379" i="4"/>
  <c r="AU379" i="4"/>
  <c r="AU265" i="4"/>
  <c r="AW265" i="4"/>
  <c r="AV265" i="4"/>
  <c r="AU262" i="4"/>
  <c r="AW262" i="4"/>
  <c r="AU247" i="4"/>
  <c r="AV247" i="4"/>
  <c r="AV114" i="4"/>
  <c r="AU114" i="4"/>
  <c r="AW114" i="4"/>
  <c r="AZ105" i="4"/>
  <c r="AY105" i="4"/>
  <c r="AW61" i="4"/>
  <c r="AU61" i="4"/>
  <c r="AY634" i="4"/>
  <c r="BA634" i="4"/>
  <c r="AY627" i="4"/>
  <c r="AZ627" i="4"/>
  <c r="AU623" i="4"/>
  <c r="AW623" i="4"/>
  <c r="AV612" i="4"/>
  <c r="AW612" i="4"/>
  <c r="AY607" i="4"/>
  <c r="AZ607" i="4"/>
  <c r="AV606" i="4"/>
  <c r="AW606" i="4"/>
  <c r="AY595" i="4"/>
  <c r="AZ595" i="4"/>
  <c r="AV594" i="4"/>
  <c r="AW594" i="4"/>
  <c r="AY588" i="4"/>
  <c r="AZ588" i="4"/>
  <c r="AV582" i="4"/>
  <c r="AW582" i="4"/>
  <c r="AU579" i="4"/>
  <c r="AV579" i="4"/>
  <c r="AU573" i="4"/>
  <c r="AV573" i="4"/>
  <c r="AY566" i="4"/>
  <c r="BA566" i="4"/>
  <c r="AU562" i="4"/>
  <c r="AV558" i="4"/>
  <c r="AW558" i="4"/>
  <c r="AV556" i="4"/>
  <c r="AU556" i="4"/>
  <c r="AU551" i="4"/>
  <c r="AZ549" i="4"/>
  <c r="AZ548" i="4"/>
  <c r="AU544" i="4"/>
  <c r="AZ542" i="4"/>
  <c r="AU539" i="4"/>
  <c r="AW539" i="4"/>
  <c r="AZ535" i="4"/>
  <c r="AY535" i="4"/>
  <c r="AY533" i="4"/>
  <c r="AZ529" i="4"/>
  <c r="AY529" i="4"/>
  <c r="AZ525" i="4"/>
  <c r="BA525" i="4"/>
  <c r="AV523" i="4"/>
  <c r="AZ513" i="4"/>
  <c r="BA513" i="4"/>
  <c r="AV511" i="4"/>
  <c r="AW509" i="4"/>
  <c r="AU509" i="4"/>
  <c r="AU488" i="4"/>
  <c r="AU487" i="4"/>
  <c r="AV480" i="4"/>
  <c r="AW464" i="4"/>
  <c r="AV464" i="4"/>
  <c r="AY462" i="4"/>
  <c r="AY461" i="4"/>
  <c r="AU453" i="4"/>
  <c r="AW453" i="4"/>
  <c r="AU421" i="4"/>
  <c r="AV421" i="4"/>
  <c r="AW421" i="4"/>
  <c r="AZ387" i="4"/>
  <c r="BA387" i="4"/>
  <c r="AU347" i="4"/>
  <c r="AV347" i="4"/>
  <c r="AW347" i="4"/>
  <c r="AY323" i="4"/>
  <c r="BA323" i="4"/>
  <c r="AU320" i="4"/>
  <c r="AV320" i="4"/>
  <c r="AY250" i="4"/>
  <c r="AZ250" i="4"/>
  <c r="AU249" i="4"/>
  <c r="AV249" i="4"/>
  <c r="AV184" i="4"/>
  <c r="AW184" i="4"/>
  <c r="AW130" i="4"/>
  <c r="AU130" i="4"/>
  <c r="AV118" i="4"/>
  <c r="AU118" i="4"/>
  <c r="AV116" i="4"/>
  <c r="AU116" i="4"/>
  <c r="BA60" i="4"/>
  <c r="AY60" i="4"/>
  <c r="BA15" i="4"/>
  <c r="AZ15" i="4"/>
  <c r="AY15" i="4"/>
  <c r="AW13" i="4"/>
  <c r="AU13" i="4"/>
  <c r="AW615" i="4"/>
  <c r="AU615" i="4"/>
  <c r="AY613" i="4"/>
  <c r="BA613" i="4"/>
  <c r="AU603" i="4"/>
  <c r="AW603" i="4"/>
  <c r="AY599" i="4"/>
  <c r="BA599" i="4"/>
  <c r="AU597" i="4"/>
  <c r="AV597" i="4"/>
  <c r="AV590" i="4"/>
  <c r="AU590" i="4"/>
  <c r="AY583" i="4"/>
  <c r="BA583" i="4"/>
  <c r="AY580" i="4"/>
  <c r="AZ580" i="4"/>
  <c r="AY574" i="4"/>
  <c r="AZ574" i="4"/>
  <c r="AY568" i="4"/>
  <c r="AZ568" i="4"/>
  <c r="AY564" i="4"/>
  <c r="AZ564" i="4"/>
  <c r="AY563" i="4"/>
  <c r="BA563" i="4"/>
  <c r="AY559" i="4"/>
  <c r="BA559" i="4"/>
  <c r="AY552" i="4"/>
  <c r="AZ552" i="4"/>
  <c r="AY547" i="4"/>
  <c r="AZ547" i="4"/>
  <c r="AY546" i="4"/>
  <c r="BA546" i="4"/>
  <c r="AY541" i="4"/>
  <c r="AZ541" i="4"/>
  <c r="AY540" i="4"/>
  <c r="BA540" i="4"/>
  <c r="AZ521" i="4"/>
  <c r="BA521" i="4"/>
  <c r="AW517" i="4"/>
  <c r="AU517" i="4"/>
  <c r="AZ505" i="4"/>
  <c r="AY505" i="4"/>
  <c r="AZ454" i="4"/>
  <c r="BA454" i="4"/>
  <c r="AZ448" i="4"/>
  <c r="AY448" i="4"/>
  <c r="AU431" i="4"/>
  <c r="AV431" i="4"/>
  <c r="AU415" i="4"/>
  <c r="AV415" i="4"/>
  <c r="AW415" i="4"/>
  <c r="AZ379" i="4"/>
  <c r="BA379" i="4"/>
  <c r="AU339" i="4"/>
  <c r="AV339" i="4"/>
  <c r="AU250" i="4"/>
  <c r="AW250" i="4"/>
  <c r="AY248" i="4"/>
  <c r="AZ248" i="4"/>
  <c r="AV192" i="4"/>
  <c r="AW192" i="4"/>
  <c r="AV188" i="4"/>
  <c r="AW188" i="4"/>
  <c r="BA129" i="4"/>
  <c r="AY129" i="4"/>
  <c r="BA123" i="4"/>
  <c r="AY123" i="4"/>
  <c r="AZ117" i="4"/>
  <c r="AY117" i="4"/>
  <c r="AW62" i="4"/>
  <c r="AU62" i="4"/>
  <c r="BA54" i="4"/>
  <c r="AY54" i="4"/>
  <c r="BA31" i="4"/>
  <c r="AY31" i="4"/>
  <c r="AW17" i="4"/>
  <c r="AV17" i="4"/>
  <c r="AU445" i="4"/>
  <c r="AV445" i="4"/>
  <c r="AZ443" i="4"/>
  <c r="BA443" i="4"/>
  <c r="AU437" i="4"/>
  <c r="AV437" i="4"/>
  <c r="AU424" i="4"/>
  <c r="AW424" i="4"/>
  <c r="AZ422" i="4"/>
  <c r="BA422" i="4"/>
  <c r="AZ391" i="4"/>
  <c r="BA391" i="4"/>
  <c r="AU334" i="4"/>
  <c r="AW334" i="4"/>
  <c r="AY256" i="4"/>
  <c r="AZ256" i="4"/>
  <c r="AZ189" i="4"/>
  <c r="BA189" i="4"/>
  <c r="BA131" i="4"/>
  <c r="AY131" i="4"/>
  <c r="AZ120" i="4"/>
  <c r="AY120" i="4"/>
  <c r="AZ119" i="4"/>
  <c r="BA119" i="4"/>
  <c r="AV107" i="4"/>
  <c r="AU107" i="4"/>
  <c r="AV99"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c r="BA421" i="3"/>
  <c r="BC421" i="3" s="1"/>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886" i="3"/>
  <c r="BC879" i="3"/>
  <c r="BC838" i="3"/>
  <c r="BC833" i="3"/>
  <c r="BC830" i="3"/>
  <c r="BC806" i="3"/>
  <c r="BC623" i="3"/>
  <c r="BC617" i="3"/>
  <c r="BC597" i="3"/>
  <c r="BC528" i="3"/>
  <c r="BC512" i="3"/>
  <c r="BC454" i="3"/>
  <c r="BC425" i="3"/>
  <c r="BC384" i="3"/>
  <c r="BC241" i="3"/>
  <c r="BC240" i="3"/>
  <c r="BC201" i="3"/>
  <c r="BC173" i="3"/>
  <c r="BC167" i="3"/>
  <c r="BC55" i="3"/>
  <c r="BC32" i="3"/>
  <c r="BC68" i="3"/>
  <c r="BC234" i="3"/>
  <c r="BC298" i="3"/>
  <c r="BC366" i="3"/>
  <c r="BC411" i="3"/>
  <c r="BC468" i="3"/>
  <c r="BC484" i="3"/>
  <c r="BC517" i="3"/>
  <c r="BC581" i="3"/>
  <c r="BC596" i="3"/>
  <c r="BC658" i="3"/>
  <c r="BC659" i="3"/>
  <c r="BC692" i="3"/>
  <c r="BC698" i="3"/>
  <c r="BC789" i="3"/>
  <c r="BC179" i="3" l="1"/>
  <c r="BC431" i="3"/>
  <c r="BC178" i="3"/>
  <c r="BC787" i="3"/>
  <c r="BC786" i="3"/>
  <c r="BC797" i="3"/>
  <c r="BC650" i="3"/>
  <c r="BC490" i="3"/>
  <c r="BC430" i="3"/>
  <c r="BC290" i="3"/>
  <c r="BC171" i="3"/>
  <c r="BC136" i="3"/>
  <c r="BC217" i="3"/>
  <c r="BC535" i="3"/>
  <c r="BC801" i="3"/>
  <c r="BC837" i="3"/>
  <c r="BC944" i="3"/>
  <c r="BB983" i="3"/>
  <c r="BB952" i="3"/>
  <c r="BB935" i="3"/>
  <c r="BB882" i="3"/>
  <c r="BB619" i="3"/>
  <c r="BB421" i="3"/>
  <c r="BB415" i="3"/>
  <c r="BB133" i="3"/>
  <c r="AU10" i="4"/>
  <c r="BC40" i="3"/>
  <c r="BC33"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Z17" i="3"/>
  <c r="AB17" i="3" s="1"/>
  <c r="Z18" i="3"/>
  <c r="Z19" i="3"/>
  <c r="AJ19" i="3" s="1"/>
  <c r="AK19" i="3" s="1"/>
  <c r="Z20" i="3"/>
  <c r="AJ20" i="3" s="1"/>
  <c r="AK20" i="3" s="1"/>
  <c r="Z21" i="3"/>
  <c r="AJ21" i="3" s="1"/>
  <c r="AK21" i="3" s="1"/>
  <c r="Z22" i="3"/>
  <c r="Z23" i="3"/>
  <c r="AB23" i="3" s="1"/>
  <c r="Z24" i="3"/>
  <c r="Z25" i="3"/>
  <c r="Z26" i="3"/>
  <c r="Z27" i="3"/>
  <c r="AB27" i="3" s="1"/>
  <c r="Z28" i="3"/>
  <c r="AB28" i="3" s="1"/>
  <c r="Z29" i="3"/>
  <c r="Z30" i="3"/>
  <c r="Z31" i="3"/>
  <c r="Z32" i="3"/>
  <c r="AB32" i="3" s="1"/>
  <c r="Z33" i="3"/>
  <c r="Z34" i="3"/>
  <c r="Z35" i="3"/>
  <c r="AJ35" i="3" s="1"/>
  <c r="AK35" i="3" s="1"/>
  <c r="Z36" i="3"/>
  <c r="AJ36" i="3" s="1"/>
  <c r="AK36" i="3" s="1"/>
  <c r="Z37" i="3"/>
  <c r="AJ37" i="3" s="1"/>
  <c r="AK37" i="3" s="1"/>
  <c r="Z38" i="3"/>
  <c r="Z39" i="3"/>
  <c r="Z40" i="3"/>
  <c r="Z41" i="3"/>
  <c r="Z42" i="3"/>
  <c r="Z43" i="3"/>
  <c r="AB43" i="3" s="1"/>
  <c r="Z44" i="3"/>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E14" i="3"/>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E15" i="3"/>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E40" i="3"/>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E18" i="3"/>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E37" i="3"/>
  <c r="AI37" i="3" s="1"/>
  <c r="AE21" i="3"/>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E20" i="3"/>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I35" i="3"/>
  <c r="AE19" i="3"/>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<sst xmlns="http://schemas.openxmlformats.org/spreadsheetml/2006/main" count="7453" uniqueCount="3494">
  <si>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</si>
  <si>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</si>
  <si>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</si>
  <si>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</si>
  <si>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</si>
  <si>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</si>
  <si>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</si>
  <si>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</si>
  <si>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</si>
  <si>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</si>
  <si>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</si>
  <si>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</si>
  <si>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</si>
  <si>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</si>
  <si>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</si>
  <si>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</si>
  <si>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</si>
  <si>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</si>
  <si>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</si>
  <si>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</si>
  <si>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</si>
  <si>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</si>
  <si>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</si>
  <si>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</si>
  <si>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</si>
  <si>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</si>
  <si>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</si>
  <si>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</si>
  <si>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</si>
  <si>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</si>
  <si>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</si>
  <si>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</si>
  <si>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</si>
  <si>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</si>
  <si>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</si>
  <si>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</si>
  <si>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</si>
  <si>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</si>
  <si>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</si>
  <si>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</si>
  <si>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</si>
  <si>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</si>
  <si>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</si>
  <si>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</si>
  <si>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</si>
  <si>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</si>
  <si>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</si>
  <si>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</si>
  <si>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</si>
  <si>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</si>
  <si>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</si>
  <si>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</si>
  <si>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</si>
  <si>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</si>
  <si>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</si>
  <si>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</si>
  <si>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</si>
  <si>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</si>
  <si>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</si>
  <si>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</si>
  <si>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</si>
  <si>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</si>
  <si>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</si>
  <si>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</si>
  <si>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</si>
  <si>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</si>
  <si>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</si>
  <si>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</si>
  <si>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</si>
  <si>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</si>
  <si>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</si>
  <si>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</si>
  <si>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</si>
  <si>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</si>
  <si>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</si>
  <si>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</si>
  <si>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</si>
  <si>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</si>
  <si>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</si>
  <si>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</si>
  <si>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</si>
  <si>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</si>
  <si>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</si>
  <si>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</si>
  <si>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</si>
  <si>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</si>
  <si>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</si>
  <si>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</si>
  <si>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</si>
  <si>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</si>
  <si>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</si>
  <si>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</si>
  <si>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</si>
  <si>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</si>
  <si>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</si>
  <si>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</si>
  <si>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</si>
  <si>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</si>
  <si>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</si>
  <si>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</si>
  <si>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</si>
  <si>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</si>
  <si>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</si>
  <si>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</si>
  <si>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</si>
  <si>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</si>
  <si>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</si>
  <si>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</si>
  <si>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</si>
  <si>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</si>
  <si>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</si>
  <si>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</si>
  <si>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</si>
  <si>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</si>
  <si>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</si>
  <si>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</si>
  <si>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</si>
  <si>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</si>
  <si>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</si>
  <si>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</si>
  <si>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</si>
  <si>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</si>
  <si>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</si>
  <si>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</si>
  <si>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</si>
  <si>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</si>
  <si>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</si>
  <si>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</si>
  <si>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</si>
  <si>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</si>
  <si>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</si>
  <si>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</si>
  <si>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</si>
  <si>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</si>
  <si>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</si>
  <si>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</si>
  <si>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</si>
  <si>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</si>
  <si>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</si>
  <si>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</si>
  <si>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</si>
  <si>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</si>
  <si>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</si>
  <si>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</si>
  <si>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</si>
  <si>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</si>
  <si>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</si>
  <si>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</si>
  <si>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</si>
  <si>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</si>
  <si>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</si>
  <si>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</si>
  <si>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</si>
  <si>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</si>
  <si>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</si>
  <si>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</si>
  <si>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</si>
  <si>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</si>
  <si>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</si>
  <si>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</si>
  <si>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</si>
  <si>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</si>
  <si>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</si>
  <si>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</si>
  <si>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</si>
  <si>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</si>
  <si>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</si>
  <si>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</si>
  <si>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</si>
  <si>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</si>
  <si>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</si>
  <si>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</si>
  <si>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</si>
  <si>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</si>
  <si>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</si>
  <si>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</si>
  <si>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</si>
  <si>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</si>
  <si>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</si>
  <si>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</si>
  <si>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</si>
  <si>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</si>
  <si>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</si>
  <si>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</si>
  <si>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</si>
  <si>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</si>
  <si>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</si>
  <si>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</si>
  <si>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</si>
  <si>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</si>
  <si>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</si>
  <si>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</si>
  <si>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</si>
  <si>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</si>
  <si>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</si>
  <si>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</si>
  <si>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</si>
  <si>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</si>
  <si>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</si>
  <si>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</si>
  <si>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</si>
  <si>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</si>
  <si>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</si>
  <si>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</si>
  <si>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</si>
  <si>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</si>
  <si>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</si>
  <si>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</si>
  <si>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</si>
  <si>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</si>
  <si>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</si>
  <si>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</si>
  <si>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</si>
  <si>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</si>
  <si>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</si>
  <si>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</si>
  <si>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</si>
  <si>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</si>
  <si>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</si>
  <si>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</si>
  <si>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</si>
  <si>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</si>
  <si>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</si>
  <si>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</si>
  <si>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</si>
  <si>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</si>
  <si>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</si>
  <si>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</si>
  <si>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</si>
  <si>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</si>
  <si>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</si>
  <si>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</si>
  <si>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</si>
  <si>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</si>
  <si>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</si>
  <si>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</si>
  <si>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</si>
  <si>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</si>
  <si>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</si>
  <si>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</si>
  <si>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</si>
  <si>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</si>
  <si>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</si>
  <si>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</si>
  <si>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</si>
  <si>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</si>
  <si>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</si>
  <si>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</si>
  <si>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</si>
  <si>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</si>
  <si>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</si>
  <si>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</si>
  <si>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</si>
  <si>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</si>
  <si>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</si>
  <si>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</si>
  <si>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</si>
  <si>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</si>
  <si>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</si>
  <si>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</si>
  <si>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</si>
  <si>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</si>
  <si>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</si>
  <si>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</si>
  <si>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</si>
  <si>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</si>
  <si>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</si>
  <si>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</si>
  <si>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</si>
  <si>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</si>
  <si>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</si>
  <si>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</si>
  <si>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</si>
  <si>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</si>
  <si>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</si>
  <si>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</si>
  <si>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</si>
  <si>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</si>
  <si>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</si>
  <si>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</si>
  <si>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</si>
  <si>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</si>
  <si>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</si>
  <si>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</si>
  <si>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</si>
  <si>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</si>
  <si>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</si>
  <si>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</si>
  <si>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</si>
  <si>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</si>
  <si>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</si>
  <si>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</si>
  <si>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</si>
  <si>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</si>
  <si>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</si>
  <si>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</si>
  <si>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</si>
  <si>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</si>
  <si>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</si>
  <si>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</si>
  <si>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</si>
  <si>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</si>
  <si>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</si>
  <si>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</si>
  <si>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</si>
  <si>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</si>
  <si>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</si>
  <si>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</si>
  <si>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</si>
  <si>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</si>
  <si>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</si>
  <si>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</si>
  <si>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</si>
  <si>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</si>
  <si>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</si>
  <si>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</si>
  <si>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</si>
  <si>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</si>
  <si>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</si>
  <si>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</si>
  <si>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</si>
  <si>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</si>
  <si>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</si>
  <si>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</si>
  <si>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</si>
  <si>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</si>
  <si>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</si>
  <si>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</si>
  <si>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</si>
  <si>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</si>
  <si>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</si>
  <si>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</si>
  <si>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</si>
  <si>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</si>
  <si>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</si>
  <si>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</si>
  <si>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</si>
  <si>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</si>
  <si>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</si>
  <si>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</si>
  <si>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</si>
  <si>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</si>
  <si>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</si>
  <si>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</si>
  <si>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</si>
  <si>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</si>
  <si>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</si>
  <si>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</si>
  <si>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</si>
  <si>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</si>
  <si>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</si>
  <si>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</si>
  <si>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</si>
  <si>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</si>
  <si>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</si>
  <si>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</si>
  <si>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</si>
  <si>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</si>
  <si>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</si>
  <si>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</si>
  <si>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</si>
  <si>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</si>
  <si>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</si>
  <si>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</si>
  <si>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</si>
  <si>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</si>
  <si>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</si>
  <si>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</si>
  <si>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</si>
  <si>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</si>
  <si>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</si>
  <si>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</si>
  <si>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</si>
  <si>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</si>
  <si>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</si>
  <si>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</si>
  <si>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</si>
  <si>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</si>
  <si>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</si>
  <si>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</si>
  <si>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</si>
  <si>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</si>
  <si>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</si>
  <si>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</si>
  <si>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</si>
  <si>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</si>
  <si>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</si>
  <si>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</si>
  <si>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</si>
  <si>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</si>
  <si>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</si>
  <si>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</si>
  <si>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</si>
  <si>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</si>
  <si>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</si>
  <si>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</si>
  <si>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</si>
  <si>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</si>
  <si>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</si>
  <si>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</si>
  <si>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</si>
  <si>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</si>
  <si>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</si>
  <si>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</si>
  <si>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</si>
  <si>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</si>
  <si>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</si>
  <si>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</si>
  <si>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</si>
  <si>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</si>
  <si>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</si>
  <si>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</si>
  <si>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</si>
  <si>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</si>
  <si>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</si>
  <si>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</si>
  <si>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</si>
  <si>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</si>
  <si>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</si>
  <si>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</si>
  <si>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</si>
  <si>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</si>
  <si>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</si>
  <si>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</si>
  <si>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</si>
  <si>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</si>
  <si>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</si>
  <si>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</si>
  <si>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</si>
  <si>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</si>
  <si>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</si>
  <si>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</si>
  <si>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</si>
  <si>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</si>
  <si>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</si>
  <si>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</si>
  <si>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</si>
  <si>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</si>
  <si>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</si>
  <si>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</si>
  <si>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</si>
  <si>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</si>
  <si>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</si>
  <si>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</si>
  <si>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</si>
  <si>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</si>
  <si>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</si>
  <si>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</si>
  <si>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</si>
  <si>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</si>
  <si>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</si>
  <si>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</si>
  <si>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</si>
  <si>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</si>
  <si>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</si>
  <si>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</si>
  <si>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</si>
  <si>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</si>
  <si>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</si>
  <si>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</si>
  <si>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</si>
  <si>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</si>
  <si>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</si>
  <si>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</si>
  <si>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</si>
  <si>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</si>
  <si>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</si>
  <si>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</si>
  <si>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</si>
  <si>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</si>
  <si>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</si>
  <si>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</si>
  <si>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</si>
  <si>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</si>
  <si>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</si>
  <si>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</si>
  <si>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</si>
  <si>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</si>
  <si>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</si>
  <si>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</si>
  <si>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</si>
  <si>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</si>
  <si>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</si>
  <si>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</si>
  <si>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</si>
  <si>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</si>
  <si>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</si>
  <si>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</si>
  <si>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</si>
  <si>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</si>
  <si>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</si>
  <si>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</si>
  <si>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</si>
  <si>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</si>
  <si>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</si>
  <si>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</si>
  <si>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</si>
  <si>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</si>
  <si>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</si>
  <si>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</si>
  <si>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</si>
  <si>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</si>
  <si>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</si>
  <si>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</si>
  <si>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</si>
  <si>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</si>
  <si>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</si>
  <si>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</si>
  <si>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</si>
  <si>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</si>
  <si>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</si>
  <si>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</si>
  <si>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</si>
  <si>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</si>
  <si>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</si>
  <si>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</si>
  <si>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</si>
  <si>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</si>
  <si>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</si>
  <si>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</si>
  <si>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</si>
  <si>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</si>
  <si>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</si>
  <si>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</si>
  <si>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</si>
  <si>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</si>
  <si>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</si>
  <si>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</si>
  <si>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</si>
  <si>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</si>
  <si>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</si>
  <si>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</si>
  <si>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</si>
  <si>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</si>
  <si>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</si>
  <si>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</si>
  <si>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</si>
  <si>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</si>
  <si>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</si>
  <si>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</si>
  <si>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</si>
  <si>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</si>
  <si>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</si>
  <si>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</si>
  <si>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</si>
  <si>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</si>
  <si>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</si>
  <si>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</si>
  <si>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</si>
  <si>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</si>
  <si>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</si>
  <si>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</si>
  <si>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</si>
  <si>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</si>
  <si>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</si>
  <si>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</si>
  <si>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</si>
  <si>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</si>
  <si>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</si>
  <si>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</si>
  <si>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</si>
  <si>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</si>
  <si>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</si>
  <si>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</si>
  <si>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</si>
  <si>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</si>
  <si>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</si>
  <si>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</si>
  <si>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</si>
  <si>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</si>
  <si>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</si>
  <si>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</si>
  <si>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</si>
  <si>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</si>
  <si>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</si>
  <si>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</si>
  <si>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</si>
  <si>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</si>
  <si>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</si>
  <si>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</si>
  <si>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</si>
  <si>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</si>
  <si>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</si>
  <si>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</si>
  <si>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</si>
  <si>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</si>
  <si>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</si>
  <si>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</si>
  <si>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</si>
  <si>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</si>
  <si>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</si>
  <si>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</si>
  <si>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</si>
  <si>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</si>
  <si>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</si>
  <si>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</si>
  <si>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</si>
  <si>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</si>
  <si>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</si>
  <si>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</si>
  <si>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</si>
  <si>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</si>
  <si>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</si>
  <si>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</si>
  <si>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</si>
  <si>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</si>
  <si>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</si>
  <si>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</si>
  <si>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</si>
  <si>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</si>
  <si>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</si>
  <si>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</si>
  <si>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</si>
  <si>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</si>
  <si>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</si>
  <si>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</si>
  <si>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</si>
  <si>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</si>
  <si>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</si>
  <si>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</si>
  <si>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</si>
  <si>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</si>
  <si>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</si>
  <si>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</si>
  <si>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</si>
  <si>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</si>
  <si>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</si>
  <si>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</si>
  <si>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</si>
  <si>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</si>
  <si>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</si>
  <si>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</si>
  <si>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</si>
  <si>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</si>
  <si>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</si>
  <si>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</si>
  <si>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</si>
  <si>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</si>
  <si>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</si>
  <si>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</si>
  <si>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</si>
  <si>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</si>
  <si>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</si>
  <si>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</si>
  <si>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</si>
  <si>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</si>
  <si>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</si>
  <si>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</si>
  <si>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</si>
  <si>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</si>
  <si>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</si>
  <si>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</si>
  <si>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</si>
  <si>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</si>
  <si>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</si>
  <si>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</si>
  <si>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</si>
  <si>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</si>
  <si>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</si>
  <si>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</si>
  <si>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</si>
  <si>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</si>
  <si>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</si>
  <si>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</si>
  <si>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</si>
  <si>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</si>
  <si>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</si>
  <si>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</si>
  <si>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</si>
  <si>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</si>
  <si>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</si>
  <si>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</si>
  <si>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</si>
  <si>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</si>
  <si>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</si>
  <si>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</si>
  <si>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</si>
  <si>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</si>
  <si>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</si>
  <si>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</si>
  <si>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</si>
  <si>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</si>
  <si>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</si>
  <si>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</si>
  <si>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</si>
  <si>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</si>
  <si>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</si>
  <si>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</si>
  <si>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</si>
  <si>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</si>
  <si>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</si>
  <si>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</si>
  <si>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</si>
  <si>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</si>
  <si>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</si>
  <si>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</si>
  <si>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</si>
  <si>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</si>
  <si>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</si>
  <si>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</si>
  <si>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</si>
  <si>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</si>
  <si>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</si>
  <si>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</si>
  <si>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</si>
  <si>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</si>
  <si>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</si>
  <si>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</si>
  <si>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</si>
  <si>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</si>
  <si>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</si>
  <si>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</si>
  <si>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</si>
  <si>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</si>
  <si>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</si>
  <si>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</si>
  <si>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</si>
  <si>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</si>
  <si>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</si>
  <si>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</si>
  <si>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</si>
  <si>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</si>
  <si>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</si>
  <si>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</si>
  <si>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</si>
  <si>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</si>
  <si>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</si>
  <si>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</si>
  <si>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</si>
  <si>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</si>
  <si>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</si>
  <si>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</si>
  <si>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</si>
  <si>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</si>
  <si>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</si>
  <si>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</si>
  <si>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</si>
  <si>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</si>
  <si>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</si>
  <si>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</si>
  <si>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</si>
  <si>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</si>
  <si>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</si>
  <si>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</si>
  <si>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</si>
  <si>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</si>
  <si>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</si>
  <si>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</si>
  <si>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</si>
  <si>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</si>
  <si>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</si>
  <si>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</si>
  <si>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</si>
  <si>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</si>
  <si>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</si>
  <si>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</si>
  <si>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</si>
  <si>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</si>
  <si>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</si>
  <si>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</si>
  <si>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</si>
  <si>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</si>
  <si>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</si>
  <si>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</si>
  <si>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</si>
  <si>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</si>
  <si>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</si>
  <si>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</si>
  <si>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</si>
  <si>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</si>
  <si>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</si>
  <si>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</si>
  <si>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</si>
  <si>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</si>
  <si>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</si>
  <si>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</si>
  <si>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</si>
  <si>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</si>
  <si>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</si>
  <si>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</si>
  <si>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</si>
  <si>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</si>
  <si>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</si>
  <si>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</si>
  <si>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</si>
  <si>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</si>
  <si>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</si>
  <si>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</si>
  <si>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</si>
  <si>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</si>
  <si>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</si>
  <si>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</si>
  <si>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</si>
  <si>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</si>
  <si>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</si>
  <si>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</si>
  <si>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</si>
  <si>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</si>
  <si>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</si>
  <si>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</si>
  <si>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</si>
  <si>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</si>
  <si>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</si>
  <si>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</si>
  <si>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</si>
  <si>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</si>
  <si>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</si>
  <si>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</si>
  <si>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</si>
  <si>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</si>
  <si>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</si>
  <si>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</si>
  <si>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</si>
  <si>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</si>
  <si>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</si>
  <si>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</si>
  <si>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</si>
  <si>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</si>
  <si>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</si>
  <si>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</si>
  <si>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</si>
  <si>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</si>
  <si>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</si>
  <si>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</si>
  <si>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</si>
  <si>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</si>
  <si>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</si>
  <si>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</si>
  <si>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</si>
  <si>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</si>
  <si>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</si>
  <si>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</si>
  <si>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</si>
  <si>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</si>
  <si>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</si>
  <si>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</si>
  <si>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</si>
  <si>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</si>
  <si>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</si>
  <si>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</si>
  <si>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</si>
  <si>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</si>
  <si>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</si>
  <si>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</si>
  <si>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</si>
  <si>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</si>
  <si>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</si>
  <si>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</si>
  <si>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</si>
  <si>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</si>
  <si>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</si>
  <si>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</si>
  <si>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</si>
  <si>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</si>
  <si>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</si>
  <si>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</si>
  <si>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</si>
  <si>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</si>
  <si>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</si>
  <si>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</si>
  <si>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</si>
  <si>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</si>
  <si>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</si>
  <si>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</si>
  <si>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</si>
  <si>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</si>
  <si>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</si>
  <si>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</si>
  <si>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</si>
  <si>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</si>
  <si>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</si>
  <si>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</si>
  <si>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</si>
  <si>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</si>
  <si>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</si>
  <si>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</si>
  <si>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</si>
  <si>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</si>
  <si>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</si>
  <si>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</si>
  <si>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</si>
  <si>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</si>
  <si>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</si>
  <si>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</si>
  <si>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</si>
  <si>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</si>
  <si>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</si>
  <si>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</si>
  <si>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</si>
  <si>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</si>
  <si>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</si>
  <si>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</si>
  <si>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</si>
  <si>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</si>
  <si>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</si>
  <si>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</si>
  <si>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</si>
  <si>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</si>
  <si>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</si>
  <si>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</si>
  <si>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</si>
  <si>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</si>
  <si>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</si>
  <si>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</si>
  <si>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</si>
  <si>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</si>
  <si>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</si>
  <si>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</si>
  <si>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</si>
  <si>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</si>
  <si>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</si>
  <si>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</si>
  <si>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</si>
  <si>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</si>
  <si>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</si>
  <si>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</si>
  <si>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</si>
  <si>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</si>
  <si>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</si>
  <si>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</si>
  <si>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</si>
  <si>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</si>
  <si>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</si>
  <si>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</si>
  <si>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</si>
  <si>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</si>
  <si>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</si>
  <si>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</si>
  <si>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</si>
  <si>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</si>
  <si>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</si>
  <si>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</si>
  <si>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</si>
  <si>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</si>
  <si>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</si>
  <si>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</si>
  <si>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</si>
  <si>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</si>
  <si>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</si>
  <si>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</si>
  <si>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</si>
  <si>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</si>
  <si>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</si>
  <si>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</si>
  <si>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</si>
  <si>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</si>
  <si>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</si>
  <si>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</si>
  <si>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</si>
  <si>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</si>
  <si>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</si>
  <si>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</si>
  <si>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</si>
  <si>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</si>
  <si>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</si>
  <si>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</si>
  <si>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</si>
  <si>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</si>
  <si>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</si>
  <si>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</si>
  <si>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</si>
  <si>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</si>
  <si>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</si>
  <si>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</si>
  <si>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</si>
  <si>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</si>
  <si>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</si>
  <si>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</si>
  <si>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</si>
  <si>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</si>
  <si>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</si>
  <si>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</si>
  <si>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</si>
  <si>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</si>
  <si>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</si>
  <si>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</si>
  <si>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</si>
  <si>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</si>
  <si>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</si>
  <si>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</si>
  <si>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</si>
  <si>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</si>
  <si>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</si>
  <si>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</si>
  <si>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</si>
  <si>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</si>
  <si>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</si>
  <si>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</si>
  <si>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</si>
  <si>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</si>
  <si>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</si>
  <si>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</si>
  <si>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</si>
  <si>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</si>
  <si>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</si>
  <si>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</si>
  <si>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</si>
  <si>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</si>
  <si>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</si>
  <si>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</si>
  <si>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</si>
  <si>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</si>
  <si>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</si>
  <si>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</si>
  <si>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</si>
  <si>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</si>
  <si>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</si>
  <si>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</si>
  <si>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</si>
  <si>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</si>
  <si>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</si>
  <si>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</si>
  <si>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</si>
  <si>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</si>
  <si>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</si>
  <si>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</si>
  <si>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</si>
  <si>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</si>
  <si>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</si>
  <si>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</si>
  <si>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</si>
  <si>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</si>
  <si>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</si>
  <si>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</si>
  <si>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</si>
  <si>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</si>
  <si>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</si>
  <si>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</si>
  <si>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</si>
  <si>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</si>
  <si>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</si>
  <si>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</si>
  <si>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</si>
  <si>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</si>
  <si>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</si>
  <si>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</si>
  <si>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</si>
  <si>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</si>
  <si>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</si>
  <si>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</si>
  <si>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</si>
  <si>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</si>
  <si>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</si>
  <si>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</si>
  <si>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</si>
  <si>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</si>
  <si>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</si>
  <si>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</si>
  <si>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</si>
  <si>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</si>
  <si>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</si>
  <si>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</si>
  <si>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</si>
  <si>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</si>
  <si>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</si>
  <si>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</si>
  <si>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</si>
  <si>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</si>
  <si>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</si>
  <si>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</si>
  <si>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</si>
  <si>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</si>
  <si>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</si>
  <si>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</si>
  <si>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</si>
  <si>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</si>
  <si>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</si>
  <si>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</si>
  <si>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</si>
  <si>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</si>
  <si>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</si>
  <si>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</si>
  <si>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</si>
  <si>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</si>
  <si>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</si>
  <si>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</si>
  <si>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</si>
  <si>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</si>
  <si>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</si>
  <si>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</si>
  <si>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</si>
  <si>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</si>
  <si>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</si>
  <si>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</si>
  <si>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</si>
  <si>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</si>
  <si>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</si>
  <si>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</si>
  <si>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</si>
  <si>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</si>
  <si>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</si>
  <si>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</si>
  <si>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</si>
  <si>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</si>
  <si>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</si>
  <si>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</si>
  <si>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</si>
  <si>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</si>
  <si>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</si>
  <si>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</si>
  <si>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</si>
  <si>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</si>
  <si>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</si>
  <si>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</si>
  <si>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</si>
  <si>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</si>
  <si>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</si>
  <si>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</si>
  <si>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</si>
  <si>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</si>
  <si>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</si>
  <si>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</si>
  <si>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</si>
  <si>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</si>
  <si>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</si>
  <si>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</si>
  <si>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</si>
  <si>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</si>
  <si>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</si>
  <si>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</si>
  <si>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</si>
  <si>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</si>
  <si>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</si>
  <si>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</si>
  <si>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</si>
  <si>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</si>
  <si>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</si>
  <si>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</si>
  <si>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</si>
  <si>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</si>
  <si>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</si>
  <si>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</si>
  <si>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</si>
  <si>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</si>
  <si>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</si>
  <si>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</si>
  <si>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</si>
  <si>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</si>
  <si>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</si>
  <si>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</si>
  <si>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</si>
  <si>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</si>
  <si>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</si>
  <si>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</si>
  <si>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</si>
  <si>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</si>
  <si>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</si>
  <si>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</si>
  <si>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</si>
  <si>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</si>
  <si>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</si>
  <si>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</si>
  <si>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</si>
  <si>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</si>
  <si>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</si>
  <si>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</si>
  <si>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</si>
  <si>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</si>
  <si>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</si>
  <si>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</si>
  <si>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</si>
  <si>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</si>
  <si>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</si>
  <si>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</si>
  <si>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</si>
  <si>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</si>
  <si>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</si>
  <si>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</si>
  <si>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</si>
  <si>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</si>
  <si>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</si>
  <si>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</si>
  <si>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</si>
  <si>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</si>
  <si>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</si>
  <si>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</si>
  <si>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</si>
  <si>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</si>
  <si>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</si>
  <si>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</si>
  <si>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</si>
  <si>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</si>
  <si>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</si>
  <si>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</si>
  <si>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</si>
  <si>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</si>
  <si>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</si>
  <si>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</si>
  <si>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</si>
  <si>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</si>
  <si>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</si>
  <si>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</si>
  <si>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</si>
  <si>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</si>
  <si>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</si>
  <si>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</si>
  <si>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</si>
  <si>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</si>
  <si>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</si>
  <si>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</si>
  <si>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</si>
  <si>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</si>
  <si>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</si>
  <si>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</si>
  <si>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</si>
  <si>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</si>
  <si>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</si>
  <si>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</si>
  <si>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</si>
  <si>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</si>
  <si>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</si>
  <si>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</si>
  <si>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</si>
  <si>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</si>
  <si>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</si>
  <si>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</si>
  <si>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</si>
  <si>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</si>
  <si>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</si>
  <si>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</si>
  <si>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</si>
  <si>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</si>
  <si>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</si>
  <si>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</si>
  <si>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</si>
  <si>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</si>
  <si>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</si>
  <si>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</si>
  <si>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</si>
  <si>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</si>
  <si>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</si>
  <si>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</si>
  <si>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</si>
  <si>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</si>
  <si>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</si>
  <si>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</si>
  <si>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</si>
  <si>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</si>
  <si>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</si>
  <si>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</si>
  <si>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</si>
  <si>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</si>
  <si>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</si>
  <si>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</si>
  <si>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</si>
  <si>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</si>
  <si>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</si>
  <si>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</si>
  <si>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</si>
  <si>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</si>
  <si>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</si>
  <si>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</si>
  <si>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</si>
  <si>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</si>
  <si>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</si>
  <si>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</si>
  <si>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</si>
  <si>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</si>
  <si>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</si>
  <si>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</si>
  <si>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</si>
  <si>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</si>
  <si>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</si>
  <si>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</si>
  <si>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</si>
  <si>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</si>
  <si>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</si>
  <si>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</si>
  <si>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</si>
  <si>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</si>
  <si>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</si>
  <si>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</si>
  <si>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</si>
  <si>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</si>
  <si>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</si>
  <si>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</si>
  <si>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</si>
  <si>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</si>
  <si>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</si>
  <si>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</si>
  <si>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</si>
  <si>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</si>
  <si>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</si>
  <si>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</si>
  <si>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</si>
  <si>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</si>
  <si>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</si>
  <si>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</si>
  <si>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</si>
  <si>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</si>
  <si>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</si>
  <si>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</si>
  <si>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</si>
  <si>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</si>
  <si>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</si>
  <si>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</si>
  <si>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</si>
  <si>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</si>
  <si>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</si>
  <si>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</si>
  <si>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</si>
  <si>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</si>
  <si>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</si>
  <si>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</si>
  <si>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</si>
  <si>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</si>
  <si>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</si>
  <si>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</si>
  <si>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</si>
  <si>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</si>
  <si>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</si>
  <si>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</si>
  <si>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</si>
  <si>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</si>
  <si>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</si>
  <si>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</si>
  <si>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</si>
  <si>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</si>
  <si>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</si>
  <si>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</si>
  <si>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</si>
  <si>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</si>
  <si>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</si>
  <si>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</si>
  <si>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</si>
  <si>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</si>
  <si>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</si>
  <si>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</si>
  <si>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</si>
  <si>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</si>
  <si>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</si>
  <si>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</si>
  <si>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</si>
  <si>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</si>
  <si>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</si>
  <si>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</si>
  <si>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</si>
  <si>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</si>
  <si>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</si>
  <si>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</si>
  <si>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</si>
  <si>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</si>
  <si>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</si>
  <si>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</si>
  <si>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</si>
  <si>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</si>
  <si>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</si>
  <si>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</si>
  <si>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</si>
  <si>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</si>
  <si>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</si>
  <si>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</si>
  <si>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</si>
  <si>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</si>
  <si>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</si>
  <si>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</si>
  <si>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</si>
  <si>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</si>
  <si>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</si>
  <si>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</si>
  <si>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</si>
  <si>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</si>
  <si>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</si>
  <si>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</si>
  <si>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</si>
  <si>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</si>
  <si>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</si>
  <si>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</si>
  <si>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</si>
  <si>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</si>
  <si>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</si>
  <si>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</si>
  <si>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</si>
  <si>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</si>
  <si>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</si>
  <si>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</si>
  <si>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</si>
  <si>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</si>
  <si>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</si>
  <si>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</si>
  <si>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</si>
  <si>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</si>
  <si>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</si>
  <si>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</si>
  <si>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</si>
  <si>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</si>
  <si>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</si>
  <si>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</si>
  <si>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</si>
  <si>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</si>
  <si>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</si>
  <si>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</si>
  <si>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</si>
  <si>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</si>
  <si>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</si>
  <si>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</si>
  <si>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</si>
  <si>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</si>
  <si>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</si>
  <si>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</si>
  <si>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</si>
  <si>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</si>
  <si>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</si>
  <si>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</si>
  <si>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</si>
  <si>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</si>
  <si>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</si>
  <si>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</si>
  <si>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</si>
  <si>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</si>
  <si>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</si>
  <si>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</si>
  <si>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</si>
  <si>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</si>
  <si>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</si>
  <si>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</si>
  <si>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</si>
  <si>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</si>
  <si>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</si>
  <si>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</si>
  <si>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</si>
  <si>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</si>
  <si>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</si>
  <si>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</si>
  <si>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</si>
  <si>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</si>
  <si>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</si>
  <si>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</si>
  <si>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</si>
  <si>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</si>
  <si>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</si>
  <si>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</si>
  <si>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</si>
  <si>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</si>
  <si>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</si>
  <si>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</si>
  <si>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</si>
  <si>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</si>
  <si>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</si>
  <si>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</si>
  <si>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</si>
  <si>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</si>
  <si>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</si>
  <si>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</si>
  <si>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</si>
  <si>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</si>
  <si>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</si>
  <si>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</si>
  <si>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</si>
  <si>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</si>
  <si>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</si>
  <si>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</si>
  <si>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</si>
  <si>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</si>
  <si>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</si>
  <si>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</si>
  <si>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</si>
  <si>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</si>
  <si>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</si>
  <si>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</si>
  <si>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</si>
  <si>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</si>
  <si>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</si>
  <si>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</si>
  <si>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</si>
  <si>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</si>
  <si>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</si>
  <si>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</si>
  <si>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</si>
  <si>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</si>
  <si>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</si>
  <si>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</si>
  <si>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</si>
  <si>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</si>
  <si>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</si>
  <si>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</si>
  <si>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</si>
  <si>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</si>
  <si>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</si>
  <si>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</si>
  <si>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</si>
  <si>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</si>
  <si>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</si>
  <si>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</si>
  <si>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</si>
  <si>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</si>
  <si>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</si>
  <si>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</si>
  <si>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</si>
  <si>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</si>
  <si>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</si>
  <si>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</si>
  <si>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</si>
  <si>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</si>
  <si>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</si>
  <si>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</si>
  <si>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</si>
  <si>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</si>
  <si>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</si>
  <si>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</si>
  <si>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</si>
  <si>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</si>
  <si>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</si>
  <si>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</si>
  <si>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</si>
  <si>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</si>
  <si>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</si>
  <si>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</si>
  <si>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</si>
  <si>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</si>
  <si>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</si>
  <si>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</si>
  <si>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</si>
  <si>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</si>
  <si>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</si>
  <si>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</si>
  <si>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</si>
  <si>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</si>
  <si>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</si>
  <si>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</si>
  <si>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</si>
  <si>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</si>
  <si>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</si>
  <si>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</si>
  <si>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</si>
  <si>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</si>
  <si>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</si>
  <si>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</si>
  <si>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</si>
  <si>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</si>
  <si>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</si>
  <si>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</si>
  <si>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</si>
  <si>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</si>
  <si>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</si>
  <si>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</si>
  <si>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</si>
  <si>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</si>
  <si>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</si>
  <si>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</si>
  <si>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</si>
  <si>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</si>
  <si>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</si>
  <si>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</si>
  <si>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</si>
  <si>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</si>
  <si>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</si>
  <si>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</si>
  <si>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</si>
  <si>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</si>
  <si>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</si>
  <si>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</si>
  <si>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</si>
  <si>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</si>
  <si>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</si>
  <si>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</si>
  <si>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</si>
  <si>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</si>
  <si>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</si>
  <si>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</si>
  <si>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</si>
  <si>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</si>
  <si>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</si>
  <si>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</si>
  <si>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</si>
  <si>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</si>
  <si>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</si>
  <si>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</si>
  <si>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</si>
  <si>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</si>
  <si>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</si>
  <si>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</si>
  <si>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</si>
  <si>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</si>
  <si>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</si>
  <si>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</si>
  <si>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</si>
  <si>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</si>
  <si>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</si>
  <si>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</si>
  <si>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</si>
  <si>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</si>
  <si>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</si>
  <si>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</si>
  <si>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</si>
  <si>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</si>
  <si>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</si>
  <si>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</si>
  <si>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</si>
  <si>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</si>
  <si>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</si>
  <si>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</si>
  <si>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</si>
  <si>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</si>
  <si>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</si>
  <si>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</si>
  <si>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</si>
  <si>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</si>
  <si>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</si>
  <si>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</si>
  <si>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</si>
  <si>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</si>
  <si>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</si>
  <si>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</si>
  <si>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</si>
  <si>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</si>
  <si>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</si>
  <si>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</si>
  <si>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</si>
  <si>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</si>
  <si>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</si>
  <si>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</si>
  <si>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</si>
  <si>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</si>
  <si>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</si>
  <si>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</si>
  <si>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</si>
  <si>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</si>
  <si>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</si>
  <si>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</si>
  <si>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</si>
  <si>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</si>
  <si>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</si>
  <si>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</si>
  <si>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</si>
  <si>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</si>
  <si>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</si>
  <si>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</si>
  <si>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</si>
  <si>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</si>
  <si>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</si>
  <si>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</si>
  <si>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</si>
  <si>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</si>
  <si>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</si>
  <si>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</si>
  <si>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</si>
  <si>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</si>
  <si>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</si>
  <si>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</si>
  <si>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</si>
  <si>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</si>
  <si>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</si>
  <si>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</si>
  <si>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</si>
  <si>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</si>
  <si>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</si>
  <si>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</si>
  <si>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</si>
  <si>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</si>
  <si>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</si>
  <si>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</si>
  <si>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</si>
  <si>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</si>
  <si>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</si>
  <si>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</si>
  <si>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</si>
  <si>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</si>
  <si>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</si>
  <si>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</si>
  <si>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</si>
  <si>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</si>
  <si>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</si>
  <si>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</si>
  <si>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</si>
  <si>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</si>
  <si>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</si>
  <si>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</si>
  <si>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</si>
  <si>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</si>
  <si>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</si>
  <si>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</si>
  <si>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</si>
  <si>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</si>
  <si>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</si>
  <si>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</si>
  <si>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</si>
  <si>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</si>
  <si>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</si>
  <si>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</si>
  <si>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</si>
  <si>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</si>
  <si>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</si>
  <si>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</si>
  <si>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</si>
  <si>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</si>
  <si>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</si>
  <si>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</si>
  <si>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</si>
  <si>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</si>
  <si>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</si>
  <si>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</si>
  <si>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</si>
  <si>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</si>
  <si>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</si>
  <si>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</si>
  <si>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</si>
  <si>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</si>
  <si>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</si>
  <si>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</si>
  <si>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</si>
  <si>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</si>
  <si>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</si>
  <si>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</si>
  <si>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</si>
  <si>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</si>
  <si>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</si>
  <si>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</si>
  <si>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</si>
  <si>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</si>
  <si>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</si>
  <si>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</si>
  <si>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</si>
  <si>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</si>
  <si>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</si>
  <si>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</si>
  <si>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</si>
  <si>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</si>
  <si>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</si>
  <si>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</si>
  <si>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</si>
  <si>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</si>
  <si>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</si>
  <si>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</si>
  <si>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</si>
  <si>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</si>
  <si>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</si>
  <si>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</si>
  <si>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</si>
  <si>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</si>
  <si>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</si>
  <si>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</si>
  <si>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</si>
  <si>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</si>
  <si>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</si>
  <si>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</si>
  <si>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</si>
  <si>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</si>
  <si>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</si>
  <si>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</si>
  <si>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</si>
  <si>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</si>
  <si>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</si>
  <si>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</si>
  <si>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</si>
  <si>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</si>
  <si>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</si>
  <si>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</si>
  <si>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</si>
  <si>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</si>
  <si>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</si>
  <si>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</si>
  <si>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</si>
  <si>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</si>
  <si>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</si>
  <si>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</si>
  <si>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</si>
  <si>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</si>
  <si>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</si>
  <si>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</si>
  <si>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</si>
  <si>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</si>
  <si>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</si>
  <si>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</si>
  <si>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</si>
  <si>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</si>
  <si>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</si>
  <si>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</si>
  <si>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</si>
  <si>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</si>
  <si>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</si>
  <si>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</si>
  <si>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</si>
  <si>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</si>
  <si>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</si>
  <si>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</si>
  <si>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</si>
  <si>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</si>
  <si>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</si>
  <si>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</si>
  <si>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</si>
  <si>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</si>
  <si>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</si>
  <si>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</si>
  <si>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</si>
  <si>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</si>
  <si>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</si>
  <si>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</si>
  <si>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</si>
  <si>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</si>
  <si>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</si>
  <si>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</si>
  <si>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</si>
  <si>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</si>
  <si>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</si>
  <si>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</si>
  <si>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</si>
  <si>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</si>
  <si>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</si>
  <si>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</si>
  <si>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</si>
  <si>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</si>
  <si>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</si>
  <si>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</si>
  <si>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</si>
  <si>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</si>
  <si>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</si>
  <si>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</si>
  <si>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</si>
  <si>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</si>
  <si>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</si>
  <si>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</si>
  <si>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</si>
  <si>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</si>
  <si>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</si>
  <si>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</si>
  <si>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</si>
  <si>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</si>
  <si>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</si>
  <si>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</si>
  <si>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</si>
  <si>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</si>
  <si>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</si>
  <si>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</si>
  <si>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</si>
  <si>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</si>
  <si>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</si>
  <si>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</si>
  <si>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</si>
  <si>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</si>
  <si>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</si>
  <si>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</si>
  <si>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</si>
  <si>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</si>
  <si>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</si>
  <si>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</si>
  <si>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</si>
  <si>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</si>
  <si>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</si>
  <si>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</si>
  <si>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</si>
  <si>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</si>
  <si>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</si>
  <si>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</si>
  <si>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</si>
  <si>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</si>
  <si>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</si>
  <si>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</si>
  <si>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</si>
  <si>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</si>
  <si>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</si>
  <si>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</si>
  <si>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</si>
  <si>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</si>
  <si>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</si>
  <si>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</si>
  <si>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</si>
  <si>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</si>
  <si>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</si>
  <si>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</si>
  <si>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</si>
  <si>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</si>
  <si>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</si>
  <si>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</si>
  <si>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</si>
  <si>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</si>
  <si>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</si>
  <si>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</si>
  <si>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</si>
  <si>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</si>
  <si>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</si>
  <si>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</si>
  <si>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</si>
  <si>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</si>
  <si>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</si>
  <si>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</si>
  <si>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</si>
  <si>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</si>
  <si>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</si>
  <si>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</si>
  <si>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</si>
  <si>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</si>
  <si>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</si>
  <si>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</si>
  <si>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</si>
  <si>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</si>
  <si>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</si>
  <si>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</si>
  <si>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</si>
  <si>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</si>
  <si>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</si>
  <si>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</si>
  <si>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</si>
  <si>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</si>
  <si>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</si>
  <si>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</si>
  <si>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</si>
  <si>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</si>
  <si>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</si>
  <si>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</si>
  <si>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</si>
  <si>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</si>
  <si>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</si>
  <si>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</si>
  <si>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</si>
  <si>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</si>
  <si>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</si>
  <si>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</si>
  <si>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</si>
  <si>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</si>
  <si>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</si>
  <si>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</si>
  <si>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</si>
  <si>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</si>
  <si>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</si>
  <si>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</si>
  <si>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</si>
  <si>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</si>
  <si>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</si>
  <si>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</si>
  <si>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</si>
  <si>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</si>
  <si>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</si>
  <si>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</si>
  <si>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</si>
  <si>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</si>
  <si>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</si>
  <si>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</si>
  <si>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</si>
  <si>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</si>
  <si>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</si>
  <si>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</si>
  <si>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</si>
  <si>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</si>
  <si>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</si>
  <si>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</si>
  <si>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</si>
  <si>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</si>
  <si>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</si>
  <si>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</si>
  <si>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</si>
  <si>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</si>
  <si>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</si>
  <si>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</si>
  <si>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</si>
  <si>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</si>
  <si>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</si>
  <si>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</si>
  <si>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</si>
  <si>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</si>
  <si>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</si>
  <si>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</si>
  <si>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</si>
  <si>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</si>
  <si>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</si>
  <si>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</si>
  <si>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</si>
  <si>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</si>
  <si>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</si>
  <si>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</si>
  <si>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</si>
  <si>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</si>
  <si>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</si>
  <si>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</si>
  <si>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</si>
  <si>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</si>
  <si>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</si>
  <si>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</si>
  <si>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</si>
  <si>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</si>
  <si>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</si>
  <si>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</si>
  <si>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</si>
  <si>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</si>
  <si>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</si>
  <si>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</si>
  <si>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</si>
  <si>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</si>
  <si>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</si>
  <si>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</si>
  <si>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</si>
  <si>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</si>
  <si>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</si>
  <si>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</si>
  <si>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</si>
  <si>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</si>
  <si>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</si>
  <si>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</si>
  <si>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</si>
  <si>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</si>
  <si>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</si>
  <si>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</si>
  <si>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</si>
  <si>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</si>
  <si>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</si>
  <si>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</si>
  <si>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</si>
  <si>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</si>
  <si>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</si>
  <si>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</si>
  <si>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</si>
  <si>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</si>
  <si>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</si>
  <si>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</si>
  <si>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</si>
  <si>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</si>
  <si>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</si>
  <si>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</si>
  <si>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</si>
  <si>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</si>
  <si>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</si>
  <si>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</si>
  <si>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</si>
  <si>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</si>
  <si>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</si>
  <si>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</si>
  <si>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</si>
  <si>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</si>
  <si>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</si>
  <si>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</si>
  <si>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</si>
  <si>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</si>
  <si>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</si>
  <si>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</si>
  <si>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</si>
  <si>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</si>
  <si>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</si>
  <si>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</si>
  <si>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</si>
  <si>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</si>
  <si>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</si>
  <si>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</si>
  <si>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</si>
  <si>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</si>
  <si>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</si>
  <si>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</si>
  <si>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</si>
  <si>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</si>
  <si>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</si>
  <si>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</si>
  <si>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</si>
  <si>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</si>
  <si>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</si>
  <si>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</si>
  <si>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</si>
  <si>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</si>
  <si>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</si>
  <si>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</si>
  <si>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</si>
  <si>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</si>
  <si>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</si>
  <si>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</si>
  <si>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</si>
  <si>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</si>
  <si>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</si>
  <si>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</si>
  <si>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</si>
  <si>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</si>
  <si>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</si>
  <si>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</si>
  <si>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</si>
  <si>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</si>
  <si>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</si>
  <si>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</si>
  <si>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</si>
  <si>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</si>
  <si>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</si>
  <si>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</si>
  <si>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</si>
  <si>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</si>
  <si>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</si>
  <si>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</si>
  <si>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</si>
  <si>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</si>
  <si>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</si>
  <si>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</si>
  <si>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</si>
  <si>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</si>
  <si>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</si>
  <si>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</si>
  <si>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</si>
  <si>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</si>
  <si>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</si>
  <si>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</si>
  <si>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</si>
  <si>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</si>
  <si>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</si>
  <si>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</si>
  <si>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</si>
  <si>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</si>
  <si>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</si>
  <si>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</si>
  <si>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</si>
  <si>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</si>
  <si>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</si>
  <si>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</si>
  <si>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</si>
  <si>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</si>
  <si>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</si>
  <si>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</si>
  <si>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</si>
  <si>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</si>
  <si>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</si>
  <si>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</si>
  <si>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</si>
  <si>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</si>
  <si>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</si>
  <si>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</si>
  <si>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</si>
  <si>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</si>
  <si>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</si>
  <si>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</si>
  <si>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</si>
  <si>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</si>
  <si>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</si>
  <si>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</si>
  <si>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</si>
  <si>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</si>
  <si>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</si>
  <si>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</si>
  <si>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</si>
  <si>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</si>
  <si>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</si>
  <si>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</si>
  <si>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</si>
  <si>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</si>
  <si>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</si>
  <si>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</si>
  <si>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</si>
  <si>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</si>
  <si>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</si>
  <si>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</si>
  <si>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</si>
  <si>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</si>
  <si>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</si>
  <si>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</si>
  <si>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</si>
  <si>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</si>
  <si>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</si>
  <si>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</si>
  <si>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</si>
  <si>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</si>
  <si>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</si>
  <si>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</si>
  <si>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</si>
  <si>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</si>
  <si>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</si>
  <si>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</si>
  <si>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</si>
  <si>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</si>
  <si>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</si>
  <si>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</si>
  <si>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</si>
  <si>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</si>
  <si>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</si>
  <si>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</si>
  <si>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</si>
  <si>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</si>
  <si>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</si>
  <si>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</si>
  <si>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</si>
  <si>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</si>
  <si>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</si>
  <si>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</si>
  <si>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</si>
  <si>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</si>
  <si>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</si>
  <si>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</si>
  <si>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</si>
  <si>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</si>
  <si>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</si>
  <si>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</si>
  <si>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</si>
  <si>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</si>
  <si>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</si>
  <si>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</si>
  <si>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</si>
  <si>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</si>
  <si>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</si>
  <si>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</si>
  <si>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</si>
  <si>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</si>
  <si>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</si>
  <si>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</si>
  <si>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</si>
  <si>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</si>
  <si>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</si>
  <si>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</si>
  <si>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</si>
  <si>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</si>
  <si>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</si>
  <si>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</si>
  <si>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</si>
  <si>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</si>
  <si>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</si>
  <si>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</si>
  <si>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</si>
  <si>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</si>
  <si>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</si>
  <si>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</si>
  <si>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</si>
  <si>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</si>
  <si>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</si>
  <si>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</si>
  <si>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</si>
  <si>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</si>
  <si>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</si>
  <si>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</si>
  <si>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</si>
  <si>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</si>
  <si>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</si>
  <si>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</si>
  <si>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</si>
  <si>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</si>
  <si>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</si>
  <si>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</si>
  <si>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</si>
  <si>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</si>
  <si>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</si>
  <si>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</si>
  <si>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</si>
  <si>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</si>
  <si>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</si>
  <si>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</si>
  <si>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</si>
  <si>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</si>
  <si>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</si>
  <si>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</si>
  <si>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</si>
  <si>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</si>
  <si>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</si>
  <si>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</si>
  <si>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</si>
  <si>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</si>
  <si>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</si>
  <si>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</si>
  <si>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</si>
  <si>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</si>
  <si>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</si>
  <si>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</si>
  <si>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</si>
  <si>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</si>
  <si>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</si>
  <si>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</si>
  <si>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</si>
  <si>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</si>
  <si>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</si>
  <si>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</si>
  <si>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</si>
  <si>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</si>
  <si>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</si>
  <si>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</si>
  <si>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</si>
  <si>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</si>
  <si>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</si>
  <si>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</si>
  <si>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</si>
  <si>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</si>
  <si>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</si>
  <si>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</si>
  <si>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</si>
  <si>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</si>
  <si>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</si>
  <si>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</si>
  <si>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</si>
  <si>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</si>
  <si>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</si>
  <si>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</si>
  <si>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</si>
  <si>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</si>
  <si>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</si>
  <si>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</si>
  <si>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</si>
  <si>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</si>
  <si>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</si>
  <si>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</si>
  <si>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</si>
  <si>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</si>
  <si>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</si>
  <si>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</si>
  <si>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</si>
  <si>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</si>
  <si>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</si>
  <si>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</si>
  <si>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</si>
  <si>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</si>
  <si>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</si>
  <si>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</si>
  <si>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</si>
  <si>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</si>
  <si>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</si>
  <si>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</si>
  <si>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</si>
  <si>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</si>
  <si>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</si>
  <si>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</si>
  <si>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</si>
  <si>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</si>
  <si>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</si>
  <si>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</si>
  <si>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</si>
  <si>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</si>
  <si>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</si>
  <si>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</si>
  <si>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</si>
  <si>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</si>
  <si>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</si>
  <si>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</si>
  <si>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</si>
  <si>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</si>
  <si>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</si>
  <si>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</si>
  <si>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</si>
  <si>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</si>
  <si>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</si>
  <si>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</si>
  <si>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</si>
  <si>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</si>
  <si>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</si>
  <si>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</si>
  <si>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</si>
  <si>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</si>
  <si>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</si>
  <si>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</si>
  <si>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</si>
  <si>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</si>
  <si>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</si>
  <si>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</si>
  <si>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</si>
  <si>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</si>
  <si>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</si>
  <si>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</si>
  <si>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</si>
  <si>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</si>
  <si>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</si>
  <si>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</si>
  <si>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</si>
  <si>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</si>
  <si>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</si>
  <si>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</si>
  <si>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</si>
  <si>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</si>
  <si>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</si>
  <si>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</si>
  <si>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</si>
  <si>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</si>
  <si>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</si>
  <si>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</si>
  <si>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</si>
  <si>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</si>
  <si>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</si>
  <si>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</si>
  <si>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</si>
  <si>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</si>
  <si>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</si>
  <si>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</si>
  <si>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</si>
  <si>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</si>
  <si>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</si>
  <si>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</si>
  <si>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</si>
  <si>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</si>
  <si>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</si>
  <si>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</si>
  <si>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</si>
  <si>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</si>
  <si>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</si>
  <si>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</si>
  <si>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</si>
  <si>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</si>
  <si>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</si>
  <si>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</si>
  <si>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</si>
  <si>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</si>
  <si>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</si>
  <si>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</si>
  <si>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</si>
  <si>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</si>
  <si>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</si>
  <si>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</si>
  <si>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</si>
  <si>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</si>
  <si>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</si>
  <si>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</si>
  <si>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</si>
  <si>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</si>
  <si>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</si>
  <si>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</si>
  <si>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</si>
  <si>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</si>
  <si>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</si>
  <si>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</si>
  <si>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</si>
  <si>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</si>
  <si>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</si>
  <si>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</si>
  <si>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</si>
  <si>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</si>
  <si>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</si>
  <si>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</si>
  <si>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</si>
  <si>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</si>
  <si>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</si>
  <si>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</si>
  <si>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</si>
  <si>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</si>
  <si>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</si>
  <si>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</si>
  <si>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</si>
  <si>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</si>
  <si>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</si>
  <si>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</si>
  <si>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</si>
  <si>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</si>
  <si>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</si>
  <si>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</si>
  <si>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</si>
  <si>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</si>
  <si>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</si>
  <si>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</si>
  <si>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</si>
  <si>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</si>
  <si>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</si>
  <si>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</si>
  <si>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</si>
  <si>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</si>
  <si>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</si>
  <si>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</si>
  <si>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</si>
  <si>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</si>
  <si>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</si>
  <si>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</si>
  <si>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</si>
  <si>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</si>
  <si>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</si>
  <si>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</si>
  <si>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</si>
  <si>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</si>
  <si>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</si>
  <si>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</si>
  <si>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</si>
  <si>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</si>
  <si>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</si>
  <si>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</si>
  <si>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</si>
  <si>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</si>
  <si>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</si>
  <si>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</si>
  <si>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</si>
  <si>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</si>
  <si>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</si>
  <si>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</si>
  <si>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</si>
  <si>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</si>
  <si>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</si>
  <si>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</si>
  <si>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</si>
  <si>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</si>
  <si>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</si>
  <si>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</si>
  <si>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</si>
  <si>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</si>
  <si>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</si>
  <si>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</si>
  <si>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</si>
  <si>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</si>
  <si>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</si>
  <si>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</si>
  <si>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</si>
  <si>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</si>
  <si>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</si>
  <si>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</si>
  <si>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</si>
  <si>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</si>
  <si>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</si>
  <si>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</si>
  <si>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</si>
  <si>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</si>
  <si>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</si>
  <si>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</si>
  <si>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</si>
  <si>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</si>
  <si>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</si>
  <si>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</si>
  <si>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</si>
  <si>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</si>
  <si>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</si>
  <si>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</si>
  <si>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</si>
  <si>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</si>
  <si>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</si>
  <si>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</si>
  <si>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</si>
  <si>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</si>
  <si>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</si>
  <si>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</si>
  <si>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</si>
  <si>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</si>
  <si>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</si>
  <si>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</si>
  <si>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</si>
  <si>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</si>
  <si>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</si>
  <si>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</si>
  <si>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</si>
  <si>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</si>
  <si>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</si>
  <si>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</si>
  <si>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</si>
  <si>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</si>
  <si>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</si>
  <si>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</si>
  <si>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</si>
  <si>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</si>
  <si>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</si>
  <si>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</si>
  <si>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</si>
  <si>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</si>
  <si>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</si>
  <si>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</si>
  <si>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</si>
  <si>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</si>
  <si>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</si>
  <si>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</si>
  <si>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</si>
  <si>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</si>
  <si>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</si>
  <si>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</si>
  <si>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</si>
  <si>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</si>
  <si>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</si>
  <si>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</si>
  <si>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</si>
  <si>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</si>
  <si>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</si>
  <si>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</si>
  <si>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</si>
  <si>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</si>
  <si>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</si>
  <si>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</si>
  <si>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</si>
  <si>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</si>
  <si>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</si>
  <si>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</si>
  <si>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</si>
  <si>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</si>
  <si>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</si>
  <si>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</si>
  <si>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</si>
  <si>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</si>
  <si>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</si>
  <si>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</si>
  <si>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</si>
  <si>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</si>
  <si>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</si>
  <si>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</si>
  <si>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</si>
  <si>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</si>
  <si>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</si>
  <si>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</si>
  <si>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</si>
  <si>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</si>
  <si>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</si>
  <si>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</si>
  <si>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</si>
  <si>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</si>
  <si>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</si>
  <si>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</si>
  <si>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</si>
  <si>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</si>
  <si>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</si>
  <si>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</si>
  <si>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</si>
  <si>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</si>
  <si>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</si>
  <si>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</si>
  <si>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</si>
  <si>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</si>
  <si>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</si>
  <si>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</si>
  <si>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</si>
  <si>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</si>
  <si>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</si>
  <si>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</si>
  <si>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</si>
  <si>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</si>
  <si>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</si>
  <si>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</si>
  <si>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</si>
  <si>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</si>
  <si>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</si>
  <si>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</si>
  <si>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</si>
  <si>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</si>
  <si>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</si>
  <si>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</si>
  <si>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</si>
  <si>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</si>
  <si>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</si>
  <si>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</si>
  <si>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</si>
  <si>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</si>
  <si>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</si>
  <si>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</si>
  <si>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</si>
  <si>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</si>
  <si>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</si>
  <si>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</si>
  <si>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</si>
  <si>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</si>
  <si>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</si>
  <si>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</si>
  <si>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</si>
  <si>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</si>
  <si>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</si>
  <si>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</si>
  <si>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</si>
  <si>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</si>
  <si>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</si>
  <si>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</si>
  <si>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</si>
  <si>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</si>
  <si>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</si>
  <si>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</si>
  <si>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</si>
  <si>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</si>
  <si>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</si>
  <si>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</si>
  <si>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</si>
  <si>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</si>
  <si>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</si>
  <si>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</si>
  <si>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</si>
  <si>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</si>
  <si>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</si>
  <si>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</si>
  <si>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</si>
  <si>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</si>
  <si>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</si>
  <si>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</si>
  <si>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</si>
  <si>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</si>
  <si>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</si>
  <si>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</si>
  <si>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</si>
  <si>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</si>
  <si>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</si>
  <si>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</si>
  <si>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</si>
  <si>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</si>
  <si>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</si>
  <si>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</si>
  <si>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</si>
  <si>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</si>
  <si>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</si>
  <si>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</si>
  <si>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</si>
  <si>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</si>
  <si>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</si>
  <si>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</si>
  <si>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</si>
  <si>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</si>
  <si>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</si>
  <si>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</si>
  <si>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</si>
  <si>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</si>
  <si>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</si>
  <si>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</si>
  <si>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</si>
  <si>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</si>
  <si>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</si>
  <si>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</si>
  <si>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</si>
  <si>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</si>
  <si>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</si>
  <si>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</si>
  <si>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</si>
  <si>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</si>
  <si>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</si>
  <si>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</si>
  <si>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</si>
  <si>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</si>
  <si>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</si>
  <si>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</si>
  <si>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</si>
  <si>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</si>
  <si>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</si>
  <si>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</si>
  <si>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</si>
  <si>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</si>
  <si>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</si>
  <si>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</si>
  <si>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</si>
  <si>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</si>
  <si>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</si>
  <si>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</si>
  <si>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</si>
  <si>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</si>
  <si>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</si>
  <si>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</si>
  <si>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</si>
  <si>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</si>
  <si>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</si>
  <si>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</si>
  <si>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</si>
  <si>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</si>
  <si>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</si>
  <si>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</si>
  <si>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</si>
  <si>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</si>
  <si>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</si>
  <si>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</si>
  <si>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</si>
  <si>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</si>
  <si>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</si>
  <si>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</si>
  <si>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</si>
  <si>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</si>
  <si>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</si>
  <si>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</si>
  <si>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</si>
  <si>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</si>
  <si>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</si>
  <si>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</si>
  <si>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</si>
  <si>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</si>
  <si>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</si>
  <si>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</si>
  <si>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</si>
  <si>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</si>
  <si>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</si>
  <si>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</si>
  <si>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</si>
  <si>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</si>
  <si>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</si>
  <si>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</si>
  <si>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</si>
  <si>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</si>
  <si>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</si>
  <si>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</si>
  <si>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</si>
  <si>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</si>
  <si>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</si>
  <si>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</si>
  <si>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</si>
  <si>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</si>
  <si>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</si>
  <si>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</si>
  <si>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</si>
  <si>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</si>
  <si>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</si>
  <si>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</si>
  <si>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</si>
  <si>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</si>
  <si>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</si>
  <si>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</si>
  <si>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</si>
  <si>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</si>
  <si>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</si>
  <si>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</si>
  <si>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</si>
  <si>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</si>
  <si>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</si>
  <si>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</si>
  <si>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</si>
  <si>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</si>
  <si>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</si>
  <si>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</si>
  <si>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</si>
  <si>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</si>
  <si>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</si>
  <si>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</si>
  <si>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</si>
  <si>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</si>
  <si>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</si>
  <si>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</si>
  <si>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</si>
  <si>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</si>
  <si>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</si>
  <si>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</si>
  <si>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</si>
  <si>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</si>
  <si>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</si>
  <si>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</si>
  <si>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</si>
  <si>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</si>
  <si>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</si>
  <si>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</si>
  <si>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</si>
  <si>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</si>
  <si>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</si>
  <si>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</si>
  <si>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</si>
  <si>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</si>
  <si>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</si>
  <si>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</si>
  <si>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</si>
  <si>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</si>
  <si>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</si>
  <si>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</si>
  <si>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</si>
  <si>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</si>
  <si>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</si>
  <si>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</si>
  <si>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</si>
  <si>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</si>
  <si>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</si>
  <si>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</si>
  <si>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</si>
  <si>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</si>
  <si>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</si>
  <si>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</si>
  <si>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</si>
  <si>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</si>
  <si>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</si>
  <si>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</si>
  <si>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</si>
  <si>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</si>
  <si>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</si>
  <si>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</si>
  <si>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</si>
  <si>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</si>
  <si>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</si>
  <si>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</si>
  <si>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</si>
  <si>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</si>
  <si>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</si>
  <si>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</si>
  <si>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</si>
  <si>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</si>
  <si>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</si>
  <si>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</si>
  <si>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</si>
  <si>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</si>
  <si>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</si>
  <si>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</si>
  <si>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</si>
  <si>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</si>
  <si>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</si>
  <si>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</si>
  <si>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</si>
  <si>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</si>
  <si>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</si>
  <si>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</si>
  <si>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</si>
  <si>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</si>
  <si>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</si>
  <si>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</si>
  <si>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</si>
  <si>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</si>
  <si>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</si>
  <si>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</si>
  <si>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</si>
  <si>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</si>
  <si>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</si>
  <si>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</si>
  <si>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</si>
  <si>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</si>
  <si>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</si>
  <si>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</si>
  <si>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</si>
  <si>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</si>
  <si>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</si>
  <si>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</si>
  <si>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</si>
  <si>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</si>
  <si>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</si>
  <si>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</si>
  <si>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</si>
  <si>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</si>
  <si>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</si>
  <si>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</si>
  <si>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</si>
  <si>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</si>
  <si>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</si>
  <si>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</si>
  <si>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</si>
  <si>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</si>
  <si>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</si>
  <si>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</si>
  <si>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</si>
  <si>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</si>
  <si>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</si>
  <si>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</si>
  <si>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</si>
  <si>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</si>
  <si>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</si>
  <si>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</si>
  <si>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</si>
  <si>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</si>
  <si>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</si>
  <si>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</si>
  <si>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</si>
  <si>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</si>
  <si>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</si>
  <si>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</si>
  <si>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</si>
  <si>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</si>
  <si>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</si>
  <si>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</si>
  <si>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</si>
  <si>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</si>
  <si>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</si>
  <si>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</si>
  <si>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</si>
  <si>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</si>
  <si>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</si>
  <si>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</si>
  <si>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</si>
  <si>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</si>
  <si>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</si>
  <si>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</si>
  <si>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</si>
  <si>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</si>
  <si>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</si>
  <si>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</si>
  <si>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</si>
  <si>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</si>
  <si>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</si>
  <si>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</si>
  <si>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</si>
  <si>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</si>
  <si>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</si>
  <si>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</si>
  <si>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</si>
  <si>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</si>
  <si>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</si>
  <si>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</si>
  <si>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</si>
  <si>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</si>
  <si>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</si>
  <si>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</si>
  <si>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</si>
  <si>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</si>
  <si>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</si>
  <si>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</si>
  <si>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</si>
  <si>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</si>
  <si>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</si>
  <si>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</si>
  <si>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</si>
  <si>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</si>
  <si>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</si>
  <si>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</si>
  <si>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</si>
  <si>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</si>
  <si>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</si>
  <si>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</si>
  <si>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</si>
  <si>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</si>
  <si>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</si>
  <si>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</si>
  <si>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</si>
  <si>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</si>
  <si>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</si>
  <si>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</si>
  <si>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</si>
  <si>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</si>
  <si>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</si>
  <si>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</si>
  <si>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</si>
  <si>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</si>
  <si>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</si>
  <si>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</si>
  <si>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</si>
  <si>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</si>
  <si>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</si>
  <si>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</si>
  <si>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</si>
  <si>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</si>
  <si>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</si>
  <si>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</si>
  <si>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</si>
  <si>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</si>
  <si>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</si>
  <si>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</si>
  <si>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</si>
  <si>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</si>
  <si>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</si>
  <si>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</si>
  <si>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</si>
  <si>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</si>
  <si>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</si>
  <si>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</si>
  <si>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</si>
  <si>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</si>
  <si>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</si>
  <si>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</si>
  <si>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</si>
  <si>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</si>
  <si>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</si>
  <si>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</si>
  <si>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</si>
  <si>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</si>
  <si>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</si>
  <si>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</si>
  <si>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</si>
  <si>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</si>
  <si>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</si>
  <si>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</si>
  <si>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</si>
  <si>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</si>
  <si>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</si>
  <si>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</si>
  <si>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</si>
  <si>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</si>
  <si>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</si>
  <si>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</si>
  <si>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</si>
  <si>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</si>
  <si>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</si>
  <si>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</si>
  <si>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</si>
  <si>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</si>
  <si>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</si>
  <si>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</si>
  <si>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</si>
  <si>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</si>
  <si>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</si>
  <si>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</si>
  <si>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</si>
  <si>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</si>
  <si>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</si>
  <si>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</si>
  <si>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</si>
  <si>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</si>
  <si>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</si>
  <si>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</si>
  <si>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</si>
  <si>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</si>
  <si>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</si>
  <si>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</si>
  <si>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</si>
  <si>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</si>
  <si>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</si>
  <si>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</si>
  <si>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</si>
  <si>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</si>
  <si>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</si>
  <si>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</si>
  <si>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</si>
  <si>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</si>
  <si>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</si>
  <si>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</si>
  <si>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</si>
  <si>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</si>
  <si>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</si>
  <si>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</si>
  <si>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</si>
  <si>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</si>
  <si>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</si>
  <si>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</si>
  <si>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</si>
  <si>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</si>
  <si>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</si>
  <si>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</si>
  <si>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</si>
  <si>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</si>
  <si>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</si>
  <si>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</si>
  <si>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</si>
  <si>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</si>
  <si>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</si>
  <si>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</si>
  <si>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</si>
  <si>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</si>
  <si>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</si>
  <si>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</si>
  <si>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</si>
  <si>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</si>
  <si>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</si>
  <si>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</si>
  <si>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</si>
  <si>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</si>
  <si>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</si>
  <si>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</si>
  <si>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</si>
  <si>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</si>
  <si>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</si>
  <si>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</si>
  <si>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</si>
  <si>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</si>
  <si>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</si>
  <si>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</si>
  <si>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</si>
  <si>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</si>
  <si>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</si>
  <si>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</si>
  <si>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</si>
  <si>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</si>
  <si>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</si>
  <si>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</si>
  <si>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</si>
  <si>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</si>
  <si>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</si>
  <si>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</si>
  <si>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</si>
  <si>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</si>
  <si>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</si>
  <si>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</si>
  <si>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</si>
  <si>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</si>
  <si>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</si>
  <si>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</si>
  <si>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</si>
  <si>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</si>
  <si>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</si>
  <si>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</si>
  <si>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</si>
  <si>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</si>
  <si>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</si>
  <si>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</si>
  <si>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</si>
  <si>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</si>
  <si>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</si>
  <si>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</si>
  <si>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</si>
  <si>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</si>
  <si>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</si>
  <si>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</si>
  <si>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</si>
  <si>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</si>
  <si>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</si>
  <si>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</si>
  <si>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</si>
  <si>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</si>
  <si>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</si>
  <si>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</si>
  <si>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</si>
  <si>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</si>
  <si>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</si>
  <si>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</si>
  <si>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</si>
  <si>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</si>
  <si>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</si>
  <si>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</si>
  <si>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</si>
  <si>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</si>
  <si>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</si>
  <si>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</si>
  <si>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</si>
  <si>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</si>
  <si>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</si>
  <si>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</si>
  <si>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</si>
  <si>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</si>
  <si>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</si>
  <si>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</si>
  <si>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</si>
  <si>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</si>
  <si>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</si>
  <si>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</si>
  <si>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</si>
  <si>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</si>
  <si>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</si>
  <si>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</si>
  <si>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</si>
  <si>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</si>
  <si>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</si>
  <si>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</si>
  <si>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</si>
  <si>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</si>
  <si>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</si>
  <si>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</si>
  <si>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</si>
  <si>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</si>
  <si>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</si>
  <si>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</si>
  <si>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</si>
  <si>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</si>
  <si>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</si>
  <si>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</si>
  <si>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</si>
  <si>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</si>
  <si>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</si>
  <si>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</si>
  <si>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</si>
  <si>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</si>
  <si>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</si>
  <si>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</si>
  <si>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</si>
  <si>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</si>
  <si>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</si>
  <si>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</si>
  <si>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</si>
  <si>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</si>
  <si>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</si>
  <si>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</si>
  <si>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</si>
  <si>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</si>
  <si>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</si>
  <si>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</si>
  <si>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</si>
  <si>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</si>
  <si>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</si>
  <si>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</si>
  <si>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</si>
  <si>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</si>
  <si>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</si>
  <si>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</si>
  <si>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</si>
  <si>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</si>
  <si>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</si>
  <si>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</si>
  <si>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</si>
  <si>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</si>
  <si>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</si>
  <si>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</si>
  <si>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</si>
  <si>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</si>
  <si>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</si>
  <si>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</si>
  <si>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</si>
  <si>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</si>
  <si>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</si>
  <si>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</si>
  <si>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</si>
  <si>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</si>
  <si>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</si>
  <si>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</si>
  <si>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</si>
  <si>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</si>
  <si>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</si>
  <si>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</si>
  <si>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</si>
  <si>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</si>
  <si>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</si>
  <si>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</si>
  <si>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</si>
  <si>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</si>
  <si>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</si>
  <si>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</si>
  <si>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</si>
  <si>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</si>
  <si>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</si>
  <si>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</si>
  <si>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</si>
  <si>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</si>
  <si>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</si>
  <si>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</si>
  <si>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</si>
  <si>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</si>
  <si>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</si>
  <si>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</si>
  <si>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</si>
  <si>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</si>
  <si>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</si>
  <si>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</si>
  <si>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</si>
  <si>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</si>
  <si>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</si>
  <si>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</si>
  <si>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</si>
  <si>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</si>
  <si>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</si>
  <si>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</si>
  <si>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</si>
  <si>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</si>
  <si>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</si>
  <si>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</si>
  <si>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</si>
  <si>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</si>
  <si>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</si>
  <si>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</si>
  <si>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</si>
  <si>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</si>
  <si>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</si>
  <si>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</si>
  <si>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</si>
  <si>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</si>
  <si>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</si>
  <si>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</si>
  <si>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</si>
  <si>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</si>
  <si>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</si>
  <si>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</si>
  <si>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</si>
  <si>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</si>
  <si>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</si>
  <si>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</si>
  <si>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</si>
  <si>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</si>
  <si>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</si>
  <si>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</si>
  <si>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</si>
  <si>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</si>
  <si>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</si>
  <si>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</si>
  <si>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</si>
  <si>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</si>
  <si>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</si>
  <si>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</si>
  <si>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</si>
  <si>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</si>
  <si>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</si>
  <si>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</si>
  <si>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</si>
  <si>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</si>
  <si>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</si>
  <si>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</si>
  <si>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</si>
  <si>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</si>
  <si>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</si>
  <si>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</si>
  <si>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</si>
  <si>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</si>
  <si>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</si>
  <si>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</si>
  <si>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</si>
  <si>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</si>
  <si>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</si>
  <si>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</si>
  <si>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</si>
  <si>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</si>
  <si>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</si>
  <si>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</si>
  <si>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</si>
  <si>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</si>
  <si>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</si>
  <si>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</si>
  <si>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</si>
  <si>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</si>
  <si>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</si>
  <si>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</si>
  <si>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</si>
  <si>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</si>
  <si>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</si>
  <si>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</si>
  <si>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</si>
  <si>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</si>
  <si>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</si>
  <si>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</si>
  <si>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</si>
  <si>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</si>
  <si>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</si>
  <si>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</si>
  <si>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</si>
  <si>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</si>
  <si>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</si>
  <si>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</si>
  <si>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</si>
  <si>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</si>
  <si>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</si>
  <si>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</si>
  <si>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</si>
  <si>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</si>
  <si>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</si>
  <si>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</si>
  <si>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</si>
  <si>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</si>
  <si>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</si>
  <si>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</si>
  <si>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</si>
  <si>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</si>
  <si>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</si>
  <si>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</si>
  <si>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</si>
  <si>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</si>
  <si>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</si>
  <si>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</si>
  <si>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</si>
  <si>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</si>
  <si>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</si>
  <si>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</si>
  <si>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</si>
  <si>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</si>
  <si>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</si>
  <si>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</si>
  <si>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</si>
  <si>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</si>
  <si>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</si>
  <si>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</si>
  <si>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</si>
  <si>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</si>
  <si>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</si>
  <si>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</si>
  <si>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</si>
  <si>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</si>
  <si>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</si>
  <si>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</si>
  <si>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</si>
  <si>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</si>
  <si>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</si>
  <si>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</si>
  <si>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</si>
  <si>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</si>
  <si>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</si>
  <si>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</si>
  <si>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</si>
  <si>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</si>
  <si>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</si>
  <si>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</si>
  <si>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</si>
  <si>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</si>
  <si>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</si>
  <si>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</si>
  <si>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</si>
  <si>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</si>
  <si>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</si>
  <si>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</si>
  <si>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</si>
  <si>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</si>
  <si>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</si>
  <si>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</si>
  <si>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</si>
  <si>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</si>
  <si>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</si>
  <si>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</si>
  <si>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</si>
  <si>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</si>
  <si>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</si>
  <si>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</si>
  <si>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</si>
  <si>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</si>
  <si>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</si>
  <si>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</si>
  <si>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</si>
  <si>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</si>
  <si>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</si>
  <si>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</si>
  <si>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</si>
  <si>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</si>
  <si>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</si>
  <si>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</si>
  <si>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</si>
  <si>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</si>
  <si>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</si>
  <si>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</si>
  <si>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</si>
  <si>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</si>
  <si>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</si>
  <si>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</si>
  <si>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</si>
  <si>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</si>
  <si>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</si>
  <si>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</si>
  <si>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</si>
  <si>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</si>
  <si>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</si>
  <si>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</si>
  <si>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</si>
  <si>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</si>
  <si>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</si>
  <si>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</si>
  <si>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</si>
  <si>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</si>
  <si>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Moderating Oahu's Traffic Conditions</t>
  </si>
  <si>
    <t>RFB-DTS-918811 &amp; RFB-DTS-920315</t>
  </si>
  <si>
    <t>KT</t>
  </si>
  <si>
    <t>GT</t>
  </si>
  <si>
    <t>LED Street Lights</t>
  </si>
  <si>
    <t>Rehabilitation of Localized Streets, Phase 16A, Honouliuli, Ewa, Oahu, Hawaii</t>
  </si>
  <si>
    <t>CF</t>
  </si>
  <si>
    <t>TW</t>
  </si>
  <si>
    <t>Various Trucks - RFB-HFD-909010</t>
  </si>
  <si>
    <t>letter from DOTAX</t>
  </si>
  <si>
    <t>RFB-DDC-919703 - Rehabilitation of Localized Streets, Phase 16A, Honouliuli, Ewa Oahu, Hawaii</t>
  </si>
  <si>
    <t>purchase of BMW motorcycles in 2001</t>
  </si>
  <si>
    <t>LS</t>
  </si>
  <si>
    <t>Management of Kulana Nani Apartments and Westlake Apartments</t>
  </si>
  <si>
    <t>MH</t>
  </si>
  <si>
    <t>Ameresco submission for City and County of Honolulu RFP-DDC-761302 (only pages 101 to the end)</t>
  </si>
  <si>
    <t>scoresheets for RFP-DTS-920315 and RFP-DTS-918811</t>
  </si>
  <si>
    <t>RFP-ENV-981809 - Recycling Consultant Services</t>
  </si>
  <si>
    <t>LM</t>
  </si>
  <si>
    <t>RFB-ENV-939307 - Rehabilitation of Sewer Lines on Oahu</t>
  </si>
  <si>
    <t>LT</t>
  </si>
  <si>
    <t>Tow Services contract - All Island Automotive Towing</t>
  </si>
  <si>
    <t>CT-DTS-1400340, Bus Stop Site Improvements Construction at various locations</t>
  </si>
  <si>
    <t>Hippo exhibit at the Honolulu Zoo</t>
  </si>
  <si>
    <t>KI</t>
  </si>
  <si>
    <t>RFP-ENV-867903 - Sale of Biogas from the Honouliuli Wastewater Treatment Plant</t>
  </si>
  <si>
    <t>KW</t>
  </si>
  <si>
    <t>RFB-DDC-969811 - Kailua Beach Park - Bathhouse and Pavilion</t>
  </si>
  <si>
    <t>RM</t>
  </si>
  <si>
    <t>RFB-DDC-813005 - Rehab of Localized Streets Phase 13g Kaneohe, Oahu</t>
  </si>
  <si>
    <t>SK</t>
  </si>
  <si>
    <t>RFB-BFS-770308 - Delinquent Account Debt Collection</t>
  </si>
  <si>
    <t>EL</t>
  </si>
  <si>
    <t>CT-DDC-1300349 - Rehab of Streets Unit 47</t>
  </si>
  <si>
    <t>Beach Service Concession Stand #3 at the Kapahulu Groin</t>
  </si>
  <si>
    <t>RFB-DHR-925007 - furnish safety shoes</t>
  </si>
  <si>
    <t>ST</t>
  </si>
  <si>
    <t>Bulk Gasoline</t>
  </si>
  <si>
    <t>SOQ's and Expression of Interest forms</t>
  </si>
  <si>
    <t>RFP-DES-905119 - Beach Svcs for Kuhio Beach Stand RQN-DES-1000005 - Non Profit Beach Svcs Concession Kuhio/Kapahulu Groin</t>
  </si>
  <si>
    <t>RFP-ENV-9818109 - CAL Recovery</t>
  </si>
  <si>
    <t>RGB-MAY-OED2016 - Mayor's Ofice of Economic Development Grant Program in 2016</t>
  </si>
  <si>
    <t>Lease between the City and Equity Richards Venture</t>
  </si>
  <si>
    <t>TN</t>
  </si>
  <si>
    <t>sell, furnish, install and maintain city bus interior</t>
  </si>
  <si>
    <t>RG</t>
  </si>
  <si>
    <t>RFB-HPD-922609</t>
  </si>
  <si>
    <t>spay &amp; neuter contract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</si>
</sst>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2"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10"/>
      <name val="Arial"/>
    </font>
    <font>
      <u/>
      <sz val="10"/>
      <color theme="10"/>
      <name val="Arial"/>
      <family val="2"/>
    </font>
    <font>
      <sz val="14"/>
      <name val="Arial"/>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5">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xf numFmtId="0" fontId="79" fillId="0" borderId="0"/>
    <xf numFmtId="0" fontId="80" fillId="0" borderId="0" applyNumberFormat="0" applyFill="0" applyBorder="0" applyAlignment="0" applyProtection="0"/>
  </cellStyleXfs>
  <cellXfs count="78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0" fontId="74" fillId="23" borderId="1" xfId="0" applyFont="1" applyFill="1" applyBorder="1" applyAlignment="1" applyProtection="1">
      <alignment readingOrder="1"/>
      <protection locked="0"/>
    </xf>
    <xf numFmtId="0" fontId="29" fillId="23" borderId="10" xfId="0" applyFont="1" applyFill="1" applyBorder="1" applyAlignment="1" applyProtection="1">
      <alignment readingOrder="1"/>
      <protection locked="0"/>
    </xf>
    <xf numFmtId="0" fontId="22" fillId="17" borderId="14" xfId="0" applyNumberFormat="1" applyFont="1" applyFill="1" applyBorder="1" applyAlignment="1" applyProtection="1">
      <alignment horizontal="center" vertical="center" readingOrder="1"/>
    </xf>
    <xf numFmtId="49" fontId="27" fillId="0" borderId="5" xfId="0" applyNumberFormat="1" applyFont="1" applyFill="1" applyBorder="1" applyAlignment="1" applyProtection="1">
      <alignment horizontal="center" vertical="center" wrapText="1" readingOrder="1"/>
      <protection locked="0"/>
    </xf>
    <xf numFmtId="49" fontId="27" fillId="0" borderId="12" xfId="0" applyNumberFormat="1" applyFont="1" applyFill="1" applyBorder="1" applyAlignment="1" applyProtection="1">
      <alignment horizontal="center" wrapText="1" readingOrder="1"/>
      <protection locked="0"/>
    </xf>
    <xf numFmtId="164" fontId="22" fillId="0" borderId="4" xfId="0" applyNumberFormat="1" applyFont="1" applyBorder="1" applyAlignment="1" applyProtection="1">
      <alignment horizontal="center" vertical="center" readingOrder="1"/>
      <protection locked="0"/>
    </xf>
    <xf numFmtId="164" fontId="22" fillId="0" borderId="18" xfId="0" applyNumberFormat="1" applyFont="1" applyBorder="1" applyAlignment="1" applyProtection="1">
      <alignment horizontal="center" vertical="center" wrapText="1" readingOrder="1"/>
      <protection locked="0"/>
    </xf>
    <xf numFmtId="49" fontId="27" fillId="0" borderId="18" xfId="0" applyNumberFormat="1" applyFont="1" applyBorder="1" applyAlignment="1" applyProtection="1">
      <alignment horizontal="center" vertical="center" wrapText="1" readingOrder="1"/>
      <protection locked="0"/>
    </xf>
    <xf numFmtId="164" fontId="27" fillId="0" borderId="17" xfId="0" applyNumberFormat="1" applyFont="1" applyBorder="1" applyAlignment="1" applyProtection="1">
      <alignment horizontal="center" wrapText="1" readingOrder="1"/>
      <protection locked="0"/>
    </xf>
    <xf numFmtId="49" fontId="22" fillId="0" borderId="13" xfId="0" applyNumberFormat="1" applyFont="1" applyBorder="1" applyAlignment="1" applyProtection="1">
      <alignment horizontal="center" vertical="center" wrapText="1" readingOrder="1"/>
      <protection locked="0"/>
    </xf>
    <xf numFmtId="0" fontId="22" fillId="0" borderId="18" xfId="0" applyNumberFormat="1" applyFont="1" applyFill="1" applyBorder="1" applyAlignment="1" applyProtection="1">
      <alignment horizontal="center" vertical="center" wrapText="1" readingOrder="1"/>
      <protection locked="0"/>
    </xf>
    <xf numFmtId="168" fontId="27" fillId="0" borderId="13" xfId="0" applyNumberFormat="1" applyFont="1" applyBorder="1" applyAlignment="1" applyProtection="1">
      <alignment horizontal="center" vertical="center" wrapText="1" readingOrder="1"/>
      <protection locked="0"/>
    </xf>
    <xf numFmtId="1" fontId="39" fillId="17" borderId="12" xfId="0" applyNumberFormat="1" applyFont="1" applyFill="1" applyBorder="1" applyAlignment="1" applyProtection="1">
      <alignment horizontal="center" vertical="center" wrapText="1" readingOrder="1"/>
    </xf>
    <xf numFmtId="164" fontId="22" fillId="0" borderId="12" xfId="0" applyNumberFormat="1" applyFont="1" applyFill="1" applyBorder="1" applyAlignment="1" applyProtection="1">
      <alignment horizontal="center" vertical="center" wrapText="1" readingOrder="1"/>
      <protection locked="0"/>
    </xf>
    <xf numFmtId="164" fontId="22" fillId="0" borderId="11" xfId="0" applyNumberFormat="1" applyFont="1" applyFill="1" applyBorder="1" applyAlignment="1" applyProtection="1">
      <alignment horizontal="center" vertical="center" wrapText="1" readingOrder="1"/>
      <protection locked="0"/>
    </xf>
    <xf numFmtId="164" fontId="22" fillId="0" borderId="25" xfId="0" applyNumberFormat="1" applyFont="1" applyFill="1" applyBorder="1" applyAlignment="1" applyProtection="1">
      <alignment horizontal="center" vertical="center" wrapText="1" readingOrder="1"/>
      <protection locked="0"/>
    </xf>
    <xf numFmtId="2" fontId="22" fillId="0" borderId="13" xfId="0" applyNumberFormat="1" applyFont="1" applyFill="1" applyBorder="1" applyAlignment="1" applyProtection="1">
      <alignment horizontal="right" vertical="center" wrapText="1" readingOrder="1"/>
      <protection locked="0"/>
    </xf>
    <xf numFmtId="2" fontId="22" fillId="0" borderId="12" xfId="0" applyNumberFormat="1" applyFont="1" applyFill="1" applyBorder="1" applyAlignment="1" applyProtection="1">
      <alignment horizontal="right" vertical="center" wrapText="1" readingOrder="1"/>
      <protection locked="0"/>
    </xf>
    <xf numFmtId="2" fontId="39" fillId="17" borderId="4" xfId="0" applyNumberFormat="1" applyFont="1" applyFill="1" applyBorder="1" applyAlignment="1" applyProtection="1">
      <alignment readingOrder="1"/>
    </xf>
    <xf numFmtId="7" fontId="22" fillId="17" borderId="12" xfId="0" applyNumberFormat="1" applyFont="1" applyFill="1" applyBorder="1" applyAlignment="1" applyProtection="1">
      <alignment readingOrder="1"/>
    </xf>
    <xf numFmtId="7" fontId="27" fillId="0" borderId="12" xfId="0" applyNumberFormat="1" applyFont="1" applyFill="1" applyBorder="1" applyAlignment="1" applyProtection="1">
      <alignment horizontal="right" vertical="center" wrapText="1" readingOrder="1"/>
      <protection locked="0"/>
    </xf>
    <xf numFmtId="8" fontId="24" fillId="23" borderId="4" xfId="0" applyNumberFormat="1" applyFont="1" applyFill="1" applyBorder="1" applyAlignment="1" applyProtection="1">
      <alignment wrapText="1" readingOrder="1"/>
    </xf>
    <xf numFmtId="8" fontId="22" fillId="0" borderId="4" xfId="0" applyNumberFormat="1" applyFont="1" applyFill="1" applyBorder="1" applyAlignment="1" applyProtection="1">
      <alignment horizontal="center" vertical="center" wrapText="1" readingOrder="1"/>
      <protection locked="0"/>
    </xf>
    <xf numFmtId="8" fontId="22" fillId="23" borderId="4" xfId="0" applyNumberFormat="1" applyFont="1" applyFill="1" applyBorder="1" applyAlignment="1">
      <alignment readingOrder="1"/>
    </xf>
    <xf numFmtId="8" fontId="27" fillId="17" borderId="25" xfId="0" applyNumberFormat="1" applyFont="1" applyFill="1" applyBorder="1" applyAlignment="1" applyProtection="1">
      <alignment horizontal="right" vertical="center" readingOrder="1"/>
    </xf>
    <xf numFmtId="166" fontId="22" fillId="0" borderId="14" xfId="0" applyNumberFormat="1" applyFont="1" applyFill="1" applyBorder="1" applyAlignment="1" applyProtection="1">
      <alignment horizontal="right" vertical="center" wrapText="1" readingOrder="1"/>
      <protection locked="0"/>
    </xf>
    <xf numFmtId="166" fontId="22" fillId="0" borderId="25" xfId="0" applyNumberFormat="1" applyFont="1" applyFill="1" applyBorder="1" applyAlignment="1" applyProtection="1">
      <alignment horizontal="right" vertical="center" wrapText="1" readingOrder="1"/>
      <protection locked="0"/>
    </xf>
    <xf numFmtId="166" fontId="22" fillId="0" borderId="19" xfId="0" applyNumberFormat="1" applyFont="1" applyFill="1" applyBorder="1" applyAlignment="1" applyProtection="1">
      <alignment horizontal="right" vertical="center" wrapText="1" readingOrder="1"/>
      <protection locked="0"/>
    </xf>
    <xf numFmtId="7" fontId="39" fillId="17" borderId="12" xfId="0" applyNumberFormat="1" applyFont="1" applyFill="1" applyBorder="1" applyAlignment="1" applyProtection="1">
      <alignment readingOrder="1"/>
    </xf>
    <xf numFmtId="7" fontId="27" fillId="17" borderId="12" xfId="0" applyNumberFormat="1" applyFont="1" applyFill="1" applyBorder="1" applyAlignment="1" applyProtection="1">
      <alignment readingOrder="1"/>
    </xf>
    <xf numFmtId="7" fontId="39" fillId="17" borderId="25" xfId="0" applyNumberFormat="1" applyFont="1" applyFill="1" applyBorder="1" applyAlignment="1" applyProtection="1">
      <alignment readingOrder="1"/>
    </xf>
    <xf numFmtId="7" fontId="27" fillId="17" borderId="11" xfId="0" applyNumberFormat="1" applyFont="1" applyFill="1" applyBorder="1" applyAlignment="1" applyProtection="1">
      <alignment readingOrder="1"/>
    </xf>
    <xf numFmtId="166" fontId="27" fillId="17" borderId="13" xfId="0" applyNumberFormat="1" applyFont="1" applyFill="1" applyBorder="1" applyAlignment="1" applyProtection="1">
      <alignment horizontal="right" vertical="justify" readingOrder="1"/>
    </xf>
    <xf numFmtId="8" fontId="27" fillId="17" borderId="4" xfId="0" applyNumberFormat="1" applyFont="1" applyFill="1" applyBorder="1" applyAlignment="1" applyProtection="1">
      <alignment horizontal="right" vertical="justify" readingOrder="1"/>
    </xf>
    <xf numFmtId="8" fontId="27" fillId="17" borderId="17" xfId="0" applyNumberFormat="1" applyFont="1" applyFill="1" applyBorder="1" applyAlignment="1" applyProtection="1">
      <alignment horizontal="right" vertical="justify" readingOrder="1"/>
    </xf>
    <xf numFmtId="3" fontId="27" fillId="17" borderId="13" xfId="0" applyNumberFormat="1" applyFont="1" applyFill="1" applyBorder="1" applyAlignment="1" applyProtection="1">
      <alignment horizontal="center" readingOrder="1"/>
    </xf>
    <xf numFmtId="1" fontId="27" fillId="17" borderId="11" xfId="0" applyNumberFormat="1" applyFont="1" applyFill="1" applyBorder="1" applyAlignment="1" applyProtection="1">
      <alignment horizontal="center" vertical="center" readingOrder="1"/>
    </xf>
    <xf numFmtId="1" fontId="27" fillId="17" borderId="4" xfId="0" applyNumberFormat="1" applyFont="1" applyFill="1" applyBorder="1" applyAlignment="1" applyProtection="1">
      <alignment horizontal="center" vertical="center" readingOrder="1"/>
    </xf>
    <xf numFmtId="1" fontId="27" fillId="17" borderId="17" xfId="0" applyNumberFormat="1" applyFont="1" applyFill="1" applyBorder="1" applyAlignment="1" applyProtection="1">
      <alignment horizontal="center" vertical="center" readingOrder="1"/>
    </xf>
    <xf numFmtId="167" fontId="27" fillId="17" borderId="8" xfId="0" applyNumberFormat="1" applyFont="1" applyFill="1" applyBorder="1" applyAlignment="1" applyProtection="1">
      <alignment horizontal="right" vertical="justify" readingOrder="1"/>
    </xf>
    <xf numFmtId="167" fontId="27" fillId="17" borderId="18" xfId="0" applyNumberFormat="1" applyFont="1" applyFill="1" applyBorder="1" applyAlignment="1" applyProtection="1">
      <alignment horizontal="right" vertical="justify" readingOrder="1"/>
    </xf>
    <xf numFmtId="167" fontId="27" fillId="17" borderId="4" xfId="0" applyNumberFormat="1" applyFont="1" applyFill="1" applyBorder="1" applyAlignment="1" applyProtection="1">
      <alignment horizontal="right" vertical="justify" readingOrder="1"/>
    </xf>
    <xf numFmtId="167" fontId="27" fillId="17" borderId="13" xfId="0" applyNumberFormat="1" applyFont="1" applyFill="1" applyBorder="1" applyAlignment="1" applyProtection="1">
      <alignment horizontal="right" vertical="justify" readingOrder="1"/>
    </xf>
    <xf numFmtId="167" fontId="27" fillId="17" borderId="17" xfId="0" applyNumberFormat="1" applyFont="1" applyFill="1" applyBorder="1" applyAlignment="1" applyProtection="1">
      <alignment horizontal="right" vertical="justify" readingOrder="1"/>
    </xf>
    <xf numFmtId="167" fontId="27" fillId="17" borderId="0" xfId="0" applyNumberFormat="1" applyFont="1" applyFill="1" applyBorder="1" applyAlignment="1" applyProtection="1">
      <alignment horizontal="right" vertical="justify" readingOrder="1"/>
    </xf>
    <xf numFmtId="0" fontId="15" fillId="0" borderId="0" xfId="2" applyFont="1" applyAlignment="1" applyProtection="1">
      <alignment readingOrder="1"/>
    </xf>
    <xf numFmtId="0" fontId="44" fillId="0" borderId="0" xfId="0" applyFont="1" applyAlignment="1">
      <alignment readingOrder="1"/>
    </xf>
    <xf numFmtId="0" fontId="43" fillId="0" borderId="4" xfId="0" applyFont="1" applyBorder="1" applyAlignment="1">
      <alignment readingOrder="1"/>
    </xf>
    <xf numFmtId="0" fontId="24" fillId="0" borderId="0" xfId="0" applyFont="1" applyFill="1" applyBorder="1" applyAlignment="1" applyProtection="1">
      <alignment readingOrder="1"/>
    </xf>
    <xf numFmtId="0" fontId="24" fillId="0" borderId="0" xfId="0" applyFont="1" applyFill="1" applyBorder="1" applyAlignment="1" applyProtection="1">
      <alignment readingOrder="1"/>
      <protection locked="0"/>
    </xf>
    <xf numFmtId="0" fontId="62" fillId="0" borderId="0" xfId="0" applyFont="1" applyFill="1" applyBorder="1" applyAlignment="1" applyProtection="1">
      <alignment readingOrder="1"/>
    </xf>
    <xf numFmtId="0" fontId="45" fillId="0" borderId="0" xfId="0" applyFont="1" applyAlignment="1">
      <alignment vertical="center" readingOrder="1"/>
    </xf>
    <xf numFmtId="0" fontId="27" fillId="0" borderId="3" xfId="0" applyNumberFormat="1" applyFont="1" applyBorder="1" applyAlignment="1" applyProtection="1">
      <alignment horizontal="left" wrapText="1"/>
      <protection locked="0"/>
    </xf>
    <xf numFmtId="0" fontId="27" fillId="0" borderId="3" xfId="0" applyNumberFormat="1" applyFont="1" applyBorder="1" applyAlignment="1" applyProtection="1">
      <alignment horizontal="left" vertical="center" wrapText="1"/>
      <protection locked="0"/>
    </xf>
    <xf numFmtId="0" fontId="27" fillId="0" borderId="5" xfId="0" applyNumberFormat="1" applyFont="1" applyBorder="1" applyAlignment="1" applyProtection="1">
      <alignment horizontal="left" wrapText="1"/>
      <protection locked="0"/>
    </xf>
    <xf numFmtId="0" fontId="33" fillId="0" borderId="3" xfId="0" applyNumberFormat="1" applyFont="1" applyBorder="1" applyAlignment="1" applyProtection="1">
      <alignment horizontal="left" wrapText="1"/>
      <protection locked="0"/>
    </xf>
    <xf numFmtId="0" fontId="27" fillId="0" borderId="6" xfId="0" applyNumberFormat="1" applyFont="1" applyBorder="1" applyAlignment="1" applyProtection="1">
      <alignment horizontal="left" wrapText="1"/>
      <protection locked="0"/>
    </xf>
    <xf numFmtId="0" fontId="27" fillId="0" borderId="39" xfId="0" applyNumberFormat="1" applyFont="1" applyBorder="1" applyAlignment="1" applyProtection="1">
      <alignment horizontal="left" wrapText="1"/>
      <protection locked="0"/>
    </xf>
    <xf numFmtId="0" fontId="81" fillId="0" borderId="4" xfId="3" applyFont="1" applyBorder="1" applyAlignment="1">
      <alignment wrapText="1"/>
    </xf>
    <xf numFmtId="0" fontId="27" fillId="0" borderId="4" xfId="3" applyFont="1" applyBorder="1" applyAlignment="1">
      <alignment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5">
    <cellStyle name="40% - Accent2" xfId="1" builtinId="35"/>
    <cellStyle name="Hyperlink" xfId="2" builtinId="8"/>
    <cellStyle name="Hyperlink 2" xfId="4"/>
    <cellStyle name="Normal" xfId="0" builtinId="0"/>
    <cellStyle name="Normal 2" xfId="3"/>
  </cellStyles>
  <dxfs count="101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C1" zoomScale="75" zoomScaleNormal="75" zoomScaleSheetLayoutView="30" zoomScalePageLayoutView="50" workbookViewId="0">
      <pane xSplit="1" ySplit="3" topLeftCell="D43" activePane="bottomRight" state="frozen"/>
      <selection activeCell="C1" sqref="C1"/>
      <selection pane="topRight" activeCell="D1" sqref="D1"/>
      <selection pane="bottomLeft" activeCell="C4" sqref="C4"/>
      <selection pane="bottomRight" activeCell="D47" sqref="D47"/>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25">
      <c r="A1" s="238" t="s">
        <v>2602</v>
      </c>
      <c r="B1" s="239" t="s">
        <v>2449</v>
      </c>
      <c r="C1" s="708" t="s">
        <v>3415</v>
      </c>
      <c r="D1" s="709"/>
      <c r="E1" s="709"/>
      <c r="F1" s="710"/>
      <c r="G1" s="710"/>
      <c r="H1" s="710"/>
      <c r="I1" s="711"/>
      <c r="J1" s="712"/>
      <c r="K1" s="713" t="s">
        <v>5</v>
      </c>
      <c r="L1" s="714"/>
      <c r="M1" s="715" t="s">
        <v>2638</v>
      </c>
      <c r="N1" s="716"/>
      <c r="O1" s="717"/>
      <c r="P1" s="717"/>
      <c r="Q1" s="717"/>
      <c r="R1" s="717"/>
      <c r="S1" s="717"/>
      <c r="T1" s="717"/>
      <c r="U1" s="718"/>
      <c r="V1" s="719" t="s">
        <v>43</v>
      </c>
      <c r="W1" s="720"/>
      <c r="X1" s="720"/>
      <c r="Y1" s="720"/>
      <c r="Z1" s="720"/>
      <c r="AA1" s="720"/>
      <c r="AB1" s="720"/>
      <c r="AC1" s="720"/>
      <c r="AD1" s="720"/>
      <c r="AE1" s="721"/>
      <c r="AF1" s="722" t="s">
        <v>42</v>
      </c>
      <c r="AG1" s="723"/>
      <c r="AH1" s="730" t="s">
        <v>3438</v>
      </c>
      <c r="AI1" s="731"/>
      <c r="AJ1" s="731"/>
      <c r="AK1" s="731"/>
      <c r="AL1" s="730" t="s">
        <v>3439</v>
      </c>
      <c r="AM1" s="732"/>
      <c r="AN1" s="732"/>
      <c r="AO1" s="733"/>
      <c r="AP1" s="737" t="s">
        <v>3431</v>
      </c>
      <c r="AQ1" s="738"/>
      <c r="AR1" s="738"/>
      <c r="AS1" s="738"/>
      <c r="AT1" s="738"/>
      <c r="AU1" s="738"/>
      <c r="AV1" s="739"/>
      <c r="AW1" s="702" t="s">
        <v>2659</v>
      </c>
      <c r="AX1" s="703"/>
      <c r="AY1" s="703"/>
      <c r="AZ1" s="704"/>
      <c r="BA1" s="705" t="s">
        <v>2663</v>
      </c>
      <c r="BB1" s="706"/>
      <c r="BC1" s="706"/>
      <c r="BD1" s="706"/>
      <c r="BE1" s="706"/>
      <c r="BF1" s="706"/>
      <c r="BG1" s="706"/>
      <c r="BH1" s="707"/>
      <c r="BI1" s="625"/>
    </row>
    <row r="2" spans="1:181"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3214</v>
      </c>
      <c r="B3" s="310" t="s">
        <v>3367</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745" t="s">
        <v>2618</v>
      </c>
      <c r="H4" s="746"/>
      <c r="I4" s="747" t="s">
        <v>2702</v>
      </c>
      <c r="J4" s="748"/>
      <c r="K4" s="749"/>
      <c r="L4" s="750"/>
      <c r="M4" s="361" t="s">
        <v>2619</v>
      </c>
      <c r="N4" s="237" t="s">
        <v>2615</v>
      </c>
      <c r="O4" s="751" t="s">
        <v>3416</v>
      </c>
      <c r="P4" s="752"/>
      <c r="Q4" s="752"/>
      <c r="R4" s="752"/>
      <c r="S4" s="752"/>
      <c r="T4" s="752"/>
      <c r="U4" s="753"/>
      <c r="V4" s="754" t="s">
        <v>3407</v>
      </c>
      <c r="W4" s="755"/>
      <c r="X4" s="755"/>
      <c r="Y4" s="724" t="s">
        <v>44</v>
      </c>
      <c r="Z4" s="725"/>
      <c r="AA4" s="362" t="s">
        <v>40</v>
      </c>
      <c r="AB4" s="726" t="s">
        <v>3394</v>
      </c>
      <c r="AC4" s="727"/>
      <c r="AD4" s="728" t="s">
        <v>3393</v>
      </c>
      <c r="AE4" s="729"/>
      <c r="AF4" s="401" t="s">
        <v>3403</v>
      </c>
      <c r="AG4" s="402" t="s">
        <v>3404</v>
      </c>
      <c r="AH4" s="363" t="s">
        <v>2673</v>
      </c>
      <c r="AI4" s="734" t="s">
        <v>7</v>
      </c>
      <c r="AJ4" s="698"/>
      <c r="AK4" s="699"/>
      <c r="AL4" s="697" t="s">
        <v>7</v>
      </c>
      <c r="AM4" s="735"/>
      <c r="AN4" s="735"/>
      <c r="AO4" s="736"/>
      <c r="AP4" s="740" t="s">
        <v>7</v>
      </c>
      <c r="AQ4" s="741"/>
      <c r="AR4" s="741"/>
      <c r="AS4" s="741"/>
      <c r="AT4" s="741"/>
      <c r="AU4" s="741"/>
      <c r="AV4" s="742"/>
      <c r="AW4" s="697" t="s">
        <v>7</v>
      </c>
      <c r="AX4" s="698"/>
      <c r="AY4" s="698"/>
      <c r="AZ4" s="699"/>
      <c r="BA4" s="697" t="s">
        <v>7</v>
      </c>
      <c r="BB4" s="700"/>
      <c r="BC4" s="700"/>
      <c r="BD4" s="700"/>
      <c r="BE4" s="700"/>
      <c r="BF4" s="700"/>
      <c r="BG4" s="700"/>
      <c r="BH4" s="701"/>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756" t="s">
        <v>3420</v>
      </c>
      <c r="B9" s="7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758" t="s">
        <v>3392</v>
      </c>
      <c r="B10" s="759"/>
      <c r="C10" s="557">
        <f>COUNTA(D12:D1011)</f>
        <v>35</v>
      </c>
      <c r="D10" s="558">
        <f>COUNTIF(D12:D1011,"*~**")</f>
        <v>0</v>
      </c>
      <c r="E10" s="559"/>
      <c r="F10" s="560">
        <f>COUNTIF(F12:F1011,"x")</f>
        <v>34</v>
      </c>
      <c r="G10" s="561">
        <f>COUNTA(G12:G1011)-(COUNTA(G12:G1011)-COUNT(G12:G1011))</f>
        <v>34</v>
      </c>
      <c r="H10" s="561">
        <f>COUNTA(H12:H1011)-(COUNTA(H12:H1011)-COUNT(H12:H1011))</f>
        <v>32</v>
      </c>
      <c r="I10" s="562">
        <f>COUNTIF(I12:I1011,"x")</f>
        <v>32</v>
      </c>
      <c r="J10" s="563">
        <f>COUNTIF(J12:J1011,"x")</f>
        <v>0</v>
      </c>
      <c r="K10" s="564">
        <f>COUNTIF(K12:K1011,"x")</f>
        <v>0</v>
      </c>
      <c r="L10" s="565">
        <f>COUNTIF(L12:L1011,"x")</f>
        <v>0</v>
      </c>
      <c r="M10" s="564">
        <f>COUNTA(M12:M1011)</f>
        <v>23</v>
      </c>
      <c r="N10" s="566">
        <f>SUM(AW12:AW1011)</f>
        <v>223</v>
      </c>
      <c r="O10" s="567">
        <f t="shared" ref="O10:U10" si="10">COUNTIF(O12:O1011,"x")</f>
        <v>13</v>
      </c>
      <c r="P10" s="567">
        <f t="shared" si="10"/>
        <v>1</v>
      </c>
      <c r="Q10" s="567">
        <f t="shared" si="10"/>
        <v>9</v>
      </c>
      <c r="R10" s="567">
        <f t="shared" si="10"/>
        <v>0</v>
      </c>
      <c r="S10" s="567">
        <f>COUNTIF(S12:S1011,"x")</f>
        <v>0</v>
      </c>
      <c r="T10" s="567">
        <f t="shared" si="10"/>
        <v>1</v>
      </c>
      <c r="U10" s="568">
        <f t="shared" si="10"/>
        <v>0</v>
      </c>
      <c r="V10" s="569">
        <f>SUM(V12:V1011)</f>
        <v>15.75</v>
      </c>
      <c r="W10" s="570">
        <f t="shared" ref="W10:AA10" si="11">SUM(W12:W1011)</f>
        <v>27</v>
      </c>
      <c r="X10" s="571">
        <f t="shared" si="11"/>
        <v>0</v>
      </c>
      <c r="Y10" s="571">
        <f>SUM(Y12:Y1011)</f>
        <v>42.75</v>
      </c>
      <c r="Z10" s="572">
        <f t="shared" si="11"/>
        <v>0</v>
      </c>
      <c r="AA10" s="573">
        <f t="shared" si="11"/>
        <v>0</v>
      </c>
      <c r="AB10" s="574">
        <f>COUNTIFS(AB12:AB1011,-30,Z12:Z1011,"&gt;0")</f>
        <v>0</v>
      </c>
      <c r="AC10" s="575">
        <f>COUNTIFS(AC12:AC1011,"x",Z12:Z1011,"&gt;0")</f>
        <v>0</v>
      </c>
      <c r="AD10" s="572">
        <f>SUMIF(AD12:AD1011,"&lt;0")</f>
        <v>-697.5</v>
      </c>
      <c r="AE10" s="576">
        <f>SUMIFS(AE12:AE1011,AE12:AE1011,"&gt;0",Z12:Z1011,"&gt;0")</f>
        <v>0</v>
      </c>
      <c r="AF10" s="577">
        <f t="shared" ref="AF10:BH10" si="12">SUMIF(AF12:AF1011,"&gt;0")</f>
        <v>1155.75</v>
      </c>
      <c r="AG10" s="578">
        <f t="shared" si="12"/>
        <v>1155.75</v>
      </c>
      <c r="AH10" s="577">
        <f t="shared" si="12"/>
        <v>1155.75</v>
      </c>
      <c r="AI10" s="579">
        <f t="shared" si="12"/>
        <v>1155.75</v>
      </c>
      <c r="AJ10" s="579">
        <f t="shared" si="12"/>
        <v>1155.75</v>
      </c>
      <c r="AK10" s="578">
        <f t="shared" si="12"/>
        <v>0</v>
      </c>
      <c r="AL10" s="577">
        <f t="shared" si="12"/>
        <v>0</v>
      </c>
      <c r="AM10" s="579">
        <f t="shared" si="12"/>
        <v>0</v>
      </c>
      <c r="AN10" s="579">
        <f t="shared" si="12"/>
        <v>0</v>
      </c>
      <c r="AO10" s="578">
        <f t="shared" si="12"/>
        <v>0</v>
      </c>
      <c r="AP10" s="580">
        <f>COUNT(AP12:AP1011)</f>
        <v>3</v>
      </c>
      <c r="AQ10" s="581">
        <f t="shared" ref="AQ10:AV10" si="13">COUNT(AQ12:AQ1011)</f>
        <v>8</v>
      </c>
      <c r="AR10" s="581">
        <f t="shared" si="13"/>
        <v>5</v>
      </c>
      <c r="AS10" s="581">
        <f t="shared" si="13"/>
        <v>3</v>
      </c>
      <c r="AT10" s="581">
        <f>COUNT(AT12:AT1011)</f>
        <v>0</v>
      </c>
      <c r="AU10" s="581">
        <f t="shared" si="13"/>
        <v>0</v>
      </c>
      <c r="AV10" s="582">
        <f t="shared" si="13"/>
        <v>0</v>
      </c>
      <c r="AW10" s="580">
        <f t="shared" si="12"/>
        <v>223</v>
      </c>
      <c r="AX10" s="581">
        <f t="shared" si="12"/>
        <v>0</v>
      </c>
      <c r="AY10" s="581">
        <f t="shared" si="12"/>
        <v>0</v>
      </c>
      <c r="AZ10" s="582">
        <f t="shared" si="12"/>
        <v>223</v>
      </c>
      <c r="BA10" s="583">
        <f t="shared" si="12"/>
        <v>15.75</v>
      </c>
      <c r="BB10" s="584">
        <f>SUMIF(BB12:BB1011,"&gt;0")</f>
        <v>0</v>
      </c>
      <c r="BC10" s="584">
        <f t="shared" si="12"/>
        <v>0</v>
      </c>
      <c r="BD10" s="585">
        <f t="shared" si="12"/>
        <v>15.75</v>
      </c>
      <c r="BE10" s="586">
        <f t="shared" si="12"/>
        <v>27</v>
      </c>
      <c r="BF10" s="584">
        <f t="shared" si="12"/>
        <v>0</v>
      </c>
      <c r="BG10" s="584">
        <f t="shared" si="12"/>
        <v>0</v>
      </c>
      <c r="BH10" s="585">
        <f t="shared" si="12"/>
        <v>27</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743" t="s">
        <v>3391</v>
      </c>
      <c r="B11" s="744"/>
      <c r="C11" s="382"/>
      <c r="D11" s="377"/>
      <c r="E11" s="227"/>
      <c r="F11" s="383"/>
      <c r="G11" s="383"/>
      <c r="H11" s="383"/>
      <c r="I11" s="383"/>
      <c r="J11" s="384"/>
      <c r="K11" s="385"/>
      <c r="L11" s="229"/>
      <c r="M11" s="386"/>
      <c r="N11" s="228">
        <f>N10/M10</f>
        <v>9.695652173913043</v>
      </c>
      <c r="O11" s="228"/>
      <c r="P11" s="228"/>
      <c r="Q11" s="228"/>
      <c r="R11" s="228"/>
      <c r="S11" s="228"/>
      <c r="T11" s="228"/>
      <c r="U11" s="229"/>
      <c r="V11" s="387">
        <f t="shared" ref="V11:AA11" si="14">AVERAGEIF(V12:V1011,"&lt;&gt;0")</f>
        <v>0.68478260869565222</v>
      </c>
      <c r="W11" s="387">
        <f t="shared" si="14"/>
        <v>1.2857142857142858</v>
      </c>
      <c r="X11" s="387" t="e">
        <f t="shared" si="14"/>
        <v>#DIV/0!</v>
      </c>
      <c r="Y11" s="387">
        <f t="shared" si="14"/>
        <v>1.8586956521739131</v>
      </c>
      <c r="Z11" s="381" t="e">
        <f>AVERAGEIF(Z12:Z1011,"&lt;&gt;0")</f>
        <v>#DIV/0!</v>
      </c>
      <c r="AA11" s="381" t="e">
        <f t="shared" si="14"/>
        <v>#DIV/0!</v>
      </c>
      <c r="AB11" s="388"/>
      <c r="AC11" s="387"/>
      <c r="AD11" s="379">
        <f>AVERAGEIF(AD12:AD1011,"&lt;0")</f>
        <v>-30.326086956521738</v>
      </c>
      <c r="AE11" s="427" t="e">
        <f>AVERAGEIFS(AE12:AE1011,AE12:AE1011,"&gt;0",Z12:Z1011,"&gt;0")</f>
        <v>#DIV/0!</v>
      </c>
      <c r="AF11" s="230">
        <f t="shared" ref="AF11:BH11" si="15">AVERAGEIF(AF12:AF1011,"&gt;0")</f>
        <v>60.828947368421055</v>
      </c>
      <c r="AG11" s="231">
        <f t="shared" si="15"/>
        <v>60.828947368421055</v>
      </c>
      <c r="AH11" s="232">
        <f t="shared" si="15"/>
        <v>60.828947368421055</v>
      </c>
      <c r="AI11" s="233">
        <f t="shared" si="15"/>
        <v>60.828947368421055</v>
      </c>
      <c r="AJ11" s="233">
        <f t="shared" si="15"/>
        <v>60.828947368421055</v>
      </c>
      <c r="AK11" s="234" t="e">
        <f t="shared" si="15"/>
        <v>#DIV/0!</v>
      </c>
      <c r="AL11" s="232" t="e">
        <f t="shared" si="15"/>
        <v>#DIV/0!</v>
      </c>
      <c r="AM11" s="233" t="e">
        <f t="shared" si="15"/>
        <v>#DIV/0!</v>
      </c>
      <c r="AN11" s="233" t="e">
        <f t="shared" si="15"/>
        <v>#DIV/0!</v>
      </c>
      <c r="AO11" s="234" t="e">
        <f t="shared" si="15"/>
        <v>#DIV/0!</v>
      </c>
      <c r="AP11" s="607">
        <f>SUM(AP12:AP1011)</f>
        <v>2.75</v>
      </c>
      <c r="AQ11" s="623">
        <f t="shared" ref="AQ11:AV11" si="16">SUM(AQ12:AQ1011)</f>
        <v>179.5</v>
      </c>
      <c r="AR11" s="623">
        <f t="shared" si="16"/>
        <v>326.75</v>
      </c>
      <c r="AS11" s="623">
        <f t="shared" si="16"/>
        <v>646.75</v>
      </c>
      <c r="AT11" s="623">
        <f t="shared" si="16"/>
        <v>0</v>
      </c>
      <c r="AU11" s="623">
        <f t="shared" si="16"/>
        <v>0</v>
      </c>
      <c r="AV11" s="624">
        <f t="shared" si="16"/>
        <v>0</v>
      </c>
      <c r="AW11" s="389">
        <f t="shared" si="15"/>
        <v>9.695652173913043</v>
      </c>
      <c r="AX11" s="235" t="e">
        <f t="shared" si="15"/>
        <v>#DIV/0!</v>
      </c>
      <c r="AY11" s="235" t="e">
        <f t="shared" si="15"/>
        <v>#DIV/0!</v>
      </c>
      <c r="AZ11" s="390">
        <f t="shared" si="15"/>
        <v>9.695652173913043</v>
      </c>
      <c r="BA11" s="389">
        <f t="shared" si="15"/>
        <v>0.68478260869565222</v>
      </c>
      <c r="BB11" s="235" t="e">
        <f t="shared" si="15"/>
        <v>#DIV/0!</v>
      </c>
      <c r="BC11" s="235" t="e">
        <f t="shared" si="15"/>
        <v>#DIV/0!</v>
      </c>
      <c r="BD11" s="390">
        <f t="shared" si="15"/>
        <v>0.68478260869565222</v>
      </c>
      <c r="BE11" s="389">
        <f t="shared" si="15"/>
        <v>1.2857142857142858</v>
      </c>
      <c r="BF11" s="235" t="e">
        <f t="shared" si="15"/>
        <v>#DIV/0!</v>
      </c>
      <c r="BG11" s="391" t="e">
        <f t="shared" si="15"/>
        <v>#DIV/0!</v>
      </c>
      <c r="BH11" s="392">
        <f t="shared" si="15"/>
        <v>1.2857142857142858</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635" t="s">
        <v>3446</v>
      </c>
      <c r="E12" s="180" t="s">
        <v>3448</v>
      </c>
      <c r="F12" s="34" t="s">
        <v>0</v>
      </c>
      <c r="G12" s="131">
        <v>42557</v>
      </c>
      <c r="H12" s="136">
        <v>42571</v>
      </c>
      <c r="I12" s="140" t="s">
        <v>0</v>
      </c>
      <c r="J12" s="78"/>
      <c r="K12" s="144"/>
      <c r="L12" s="119"/>
      <c r="M12" s="394">
        <v>42571</v>
      </c>
      <c r="N12" s="158">
        <f>IF((NETWORKDAYS(G12,M12)&gt;0),(NETWORKDAYS(G12,M12)),"")</f>
        <v>11</v>
      </c>
      <c r="O12" s="311" t="s">
        <v>0</v>
      </c>
      <c r="P12" s="311"/>
      <c r="Q12" s="311"/>
      <c r="R12" s="311"/>
      <c r="S12" s="311"/>
      <c r="T12" s="311"/>
      <c r="U12" s="312"/>
      <c r="V12" s="181">
        <v>0.25</v>
      </c>
      <c r="W12" s="313">
        <v>0.25</v>
      </c>
      <c r="X12" s="313"/>
      <c r="Y12" s="160">
        <f t="shared" ref="Y12:Y75" si="17">V12+W12+X12</f>
        <v>0.5</v>
      </c>
      <c r="Z12" s="159">
        <f t="shared" ref="Z12:Z76" si="18">IF((F12="x"),0,((V12*10)+(W12*20)))</f>
        <v>0</v>
      </c>
      <c r="AA12" s="326"/>
      <c r="AB12" s="399">
        <v>-30</v>
      </c>
      <c r="AC12" s="369"/>
      <c r="AD12" s="226">
        <f t="shared" ref="AD12:AD75" si="19">IF(F12="x",(0-((V12*10)+(W12*20))),"")</f>
        <v>-7.5</v>
      </c>
      <c r="AE12" s="368">
        <f>IF(AND(Z12&gt;0,F12="x"),0,IF(AND(Z12&gt;0,AC12="x"),Z12-60,IF(AND(Z12&gt;0,AB12=-30),Z12+AB12,0)))</f>
        <v>0</v>
      </c>
      <c r="AF12" s="331">
        <v>11.75</v>
      </c>
      <c r="AG12" s="332">
        <v>11.75</v>
      </c>
      <c r="AH12" s="331">
        <v>11.75</v>
      </c>
      <c r="AI12" s="161">
        <f t="shared" ref="AI12:AI76" si="20">IF(AE12&lt;=0,AG12,AE12+AG12)</f>
        <v>11.75</v>
      </c>
      <c r="AJ12" s="162">
        <f t="shared" ref="AJ12:AJ75" si="21">(X12*20)+Z12+AA12+AF12</f>
        <v>11.75</v>
      </c>
      <c r="AK12" s="163">
        <f>AJ12-AH12</f>
        <v>0</v>
      </c>
      <c r="AL12" s="164">
        <f>IF(K12="x",AH12,0)</f>
        <v>0</v>
      </c>
      <c r="AM12" s="164">
        <f>IF(K12="x",AI12,0)</f>
        <v>0</v>
      </c>
      <c r="AN12" s="164">
        <f>IF(K12="x",AJ12,0)</f>
        <v>0</v>
      </c>
      <c r="AO12" s="164">
        <f>IF(K12="x",AK12,0)</f>
        <v>0</v>
      </c>
      <c r="AP12" s="608" t="str">
        <f>IF(AND(AH12&gt;0,AH12&lt;5),AH12," ")</f>
        <v xml:space="preserve"> </v>
      </c>
      <c r="AQ12" s="612">
        <f>IF(AND(AH12&gt;4.99,AH12&lt;50),AH12," ")</f>
        <v>11.75</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11</v>
      </c>
      <c r="AX12" s="165" t="str">
        <f t="shared" ref="AX12:AX75" si="23">IF(AND(K12="x",AW12&gt;0),AW12,"")</f>
        <v/>
      </c>
      <c r="AY12" s="192" t="str">
        <f t="shared" ref="AY12:AY75" si="24">IF(OR(K12="x",F12="x",AW12&lt;=0),"",AW12)</f>
        <v/>
      </c>
      <c r="AZ12" s="182">
        <f t="shared" ref="AZ12:AZ75" si="25">IF(AND(F12="x",AW12&gt;0),AW12,"")</f>
        <v>11</v>
      </c>
      <c r="BA12" s="178">
        <f t="shared" ref="BA12:BA75" si="26">IF(V12&gt;0,V12,"")</f>
        <v>0.25</v>
      </c>
      <c r="BB12" s="179" t="str">
        <f t="shared" ref="BB12:BB75" si="27">IF(AND(K12="x",BA12&gt;0),BA12,"")</f>
        <v/>
      </c>
      <c r="BC12" s="187" t="str">
        <f>IF(OR(K12="x",F12="x",BA12&lt;=0),"",BA12)</f>
        <v/>
      </c>
      <c r="BD12" s="198">
        <f t="shared" ref="BD12:BD75" si="28">IF(AND(F12="x",BA12&gt;0),BA12,"")</f>
        <v>0.25</v>
      </c>
      <c r="BE12" s="200">
        <f t="shared" ref="BE12:BE75" si="29">IF(W12&gt;0,W12,"")</f>
        <v>0.25</v>
      </c>
      <c r="BF12" s="179" t="str">
        <f t="shared" ref="BF12:BF75" si="30">IF(AND(K12="x",BE12&gt;0),BE12,"")</f>
        <v/>
      </c>
      <c r="BG12" s="187" t="str">
        <f t="shared" ref="BG12:BG75" si="31">IF(OR(K12="x",F12="x",BE12&lt;=0),"",BE12)</f>
        <v/>
      </c>
      <c r="BH12" s="189">
        <f t="shared" ref="BH12:BH75" si="32">IF(AND(F12="x",BE12&gt;0),BE12,"")</f>
        <v>0.25</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636" t="s">
        <v>3447</v>
      </c>
      <c r="E13" s="81" t="s">
        <v>3449</v>
      </c>
      <c r="F13" s="34" t="s">
        <v>0</v>
      </c>
      <c r="G13" s="131">
        <v>42566</v>
      </c>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f t="shared" si="19"/>
        <v>0</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636" t="s">
        <v>3450</v>
      </c>
      <c r="E14" s="81" t="s">
        <v>2607</v>
      </c>
      <c r="F14" s="34" t="s">
        <v>0</v>
      </c>
      <c r="G14" s="134">
        <v>42566</v>
      </c>
      <c r="H14" s="135">
        <v>42570</v>
      </c>
      <c r="I14" s="170" t="s">
        <v>0</v>
      </c>
      <c r="J14" s="171"/>
      <c r="K14" s="145"/>
      <c r="L14" s="28"/>
      <c r="M14" s="398">
        <v>42570</v>
      </c>
      <c r="N14" s="158">
        <f t="shared" si="33"/>
        <v>3</v>
      </c>
      <c r="O14" s="311" t="s">
        <v>0</v>
      </c>
      <c r="P14" s="311"/>
      <c r="Q14" s="311"/>
      <c r="R14" s="311"/>
      <c r="S14" s="311"/>
      <c r="T14" s="312"/>
      <c r="U14" s="314"/>
      <c r="V14" s="167">
        <v>0.25</v>
      </c>
      <c r="W14" s="313">
        <v>0.75</v>
      </c>
      <c r="X14" s="313"/>
      <c r="Y14" s="160">
        <f t="shared" si="17"/>
        <v>1</v>
      </c>
      <c r="Z14" s="159">
        <f t="shared" si="18"/>
        <v>0</v>
      </c>
      <c r="AA14" s="326"/>
      <c r="AB14" s="400">
        <v>-30</v>
      </c>
      <c r="AC14" s="370"/>
      <c r="AD14" s="226">
        <f t="shared" si="19"/>
        <v>-17.5</v>
      </c>
      <c r="AE14" s="368">
        <f t="shared" si="34"/>
        <v>0</v>
      </c>
      <c r="AF14" s="331">
        <v>0</v>
      </c>
      <c r="AG14" s="333">
        <v>0</v>
      </c>
      <c r="AH14" s="334">
        <v>0</v>
      </c>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1">IF(AND(AH14&gt;0,AH14&lt;5),AH14," ")</f>
        <v xml:space="preserve"> </v>
      </c>
      <c r="AQ14" s="613" t="str">
        <f t="shared" si="40"/>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3</v>
      </c>
      <c r="AX14" s="165" t="str">
        <f t="shared" si="23"/>
        <v/>
      </c>
      <c r="AY14" s="193" t="str">
        <f t="shared" si="24"/>
        <v/>
      </c>
      <c r="AZ14" s="183">
        <f t="shared" si="25"/>
        <v>3</v>
      </c>
      <c r="BA14" s="173">
        <f t="shared" si="26"/>
        <v>0.25</v>
      </c>
      <c r="BB14" s="174" t="str">
        <f t="shared" si="27"/>
        <v/>
      </c>
      <c r="BC14" s="186" t="str">
        <f>IF(OR(K14="x",F14="X",BA14&lt;=0),"",BA14)</f>
        <v/>
      </c>
      <c r="BD14" s="174">
        <f t="shared" si="28"/>
        <v>0.25</v>
      </c>
      <c r="BE14" s="201">
        <f t="shared" si="29"/>
        <v>0.75</v>
      </c>
      <c r="BF14" s="174" t="str">
        <f t="shared" si="30"/>
        <v/>
      </c>
      <c r="BG14" s="186" t="str">
        <f t="shared" si="31"/>
        <v/>
      </c>
      <c r="BH14" s="175">
        <f t="shared" si="32"/>
        <v>0.75</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686" customFormat="1" ht="35.1" customHeight="1" x14ac:dyDescent="0.4">
      <c r="A15" s="637"/>
      <c r="B15" s="638"/>
      <c r="C15" s="639">
        <v>4</v>
      </c>
      <c r="D15" s="204" t="s">
        <v>3451</v>
      </c>
      <c r="E15" s="640" t="s">
        <v>3452</v>
      </c>
      <c r="F15" s="641" t="s">
        <v>0</v>
      </c>
      <c r="G15" s="642">
        <v>42573</v>
      </c>
      <c r="H15" s="643">
        <v>42576</v>
      </c>
      <c r="I15" s="644" t="s">
        <v>0</v>
      </c>
      <c r="J15" s="645"/>
      <c r="K15" s="646"/>
      <c r="L15" s="647"/>
      <c r="M15" s="648">
        <v>42576</v>
      </c>
      <c r="N15" s="649">
        <f t="shared" si="33"/>
        <v>2</v>
      </c>
      <c r="O15" s="650" t="s">
        <v>0</v>
      </c>
      <c r="P15" s="650"/>
      <c r="Q15" s="650"/>
      <c r="R15" s="650"/>
      <c r="S15" s="650"/>
      <c r="T15" s="651"/>
      <c r="U15" s="652"/>
      <c r="V15" s="653">
        <v>0.25</v>
      </c>
      <c r="W15" s="654"/>
      <c r="X15" s="654"/>
      <c r="Y15" s="655">
        <f t="shared" si="17"/>
        <v>0.25</v>
      </c>
      <c r="Z15" s="656">
        <f t="shared" si="18"/>
        <v>0</v>
      </c>
      <c r="AA15" s="657"/>
      <c r="AB15" s="658">
        <v>-30</v>
      </c>
      <c r="AC15" s="659"/>
      <c r="AD15" s="660">
        <f t="shared" si="19"/>
        <v>-2.5</v>
      </c>
      <c r="AE15" s="661">
        <f t="shared" si="34"/>
        <v>0</v>
      </c>
      <c r="AF15" s="662">
        <v>6</v>
      </c>
      <c r="AG15" s="663">
        <v>6</v>
      </c>
      <c r="AH15" s="664">
        <v>6</v>
      </c>
      <c r="AI15" s="665">
        <f t="shared" si="20"/>
        <v>6</v>
      </c>
      <c r="AJ15" s="666">
        <f t="shared" si="21"/>
        <v>6</v>
      </c>
      <c r="AK15" s="667">
        <f t="shared" si="35"/>
        <v>0</v>
      </c>
      <c r="AL15" s="668">
        <f t="shared" si="36"/>
        <v>0</v>
      </c>
      <c r="AM15" s="668">
        <f t="shared" si="37"/>
        <v>0</v>
      </c>
      <c r="AN15" s="668">
        <f t="shared" si="38"/>
        <v>0</v>
      </c>
      <c r="AO15" s="668">
        <f t="shared" si="39"/>
        <v>0</v>
      </c>
      <c r="AP15" s="669" t="str">
        <f t="shared" si="41"/>
        <v xml:space="preserve"> </v>
      </c>
      <c r="AQ15" s="670">
        <f t="shared" si="40"/>
        <v>6</v>
      </c>
      <c r="AR15" s="670" t="str">
        <f t="shared" si="42"/>
        <v xml:space="preserve"> </v>
      </c>
      <c r="AS15" s="670" t="str">
        <f t="shared" si="43"/>
        <v xml:space="preserve"> </v>
      </c>
      <c r="AT15" s="670" t="str">
        <f t="shared" si="44"/>
        <v xml:space="preserve"> </v>
      </c>
      <c r="AU15" s="670" t="str">
        <f t="shared" si="45"/>
        <v xml:space="preserve"> </v>
      </c>
      <c r="AV15" s="671" t="str">
        <f t="shared" si="46"/>
        <v xml:space="preserve"> </v>
      </c>
      <c r="AW15" s="672">
        <f t="shared" si="22"/>
        <v>2</v>
      </c>
      <c r="AX15" s="673" t="str">
        <f t="shared" si="23"/>
        <v/>
      </c>
      <c r="AY15" s="674" t="str">
        <f t="shared" si="24"/>
        <v/>
      </c>
      <c r="AZ15" s="675">
        <f t="shared" si="25"/>
        <v>2</v>
      </c>
      <c r="BA15" s="676">
        <f t="shared" si="26"/>
        <v>0.25</v>
      </c>
      <c r="BB15" s="677" t="str">
        <f t="shared" si="27"/>
        <v/>
      </c>
      <c r="BC15" s="678" t="str">
        <f>IF(OR(K15="x",F15="X",BA15&lt;=0),"",BA15)</f>
        <v/>
      </c>
      <c r="BD15" s="677">
        <f t="shared" si="28"/>
        <v>0.25</v>
      </c>
      <c r="BE15" s="679" t="str">
        <f t="shared" si="29"/>
        <v/>
      </c>
      <c r="BF15" s="677" t="str">
        <f t="shared" si="30"/>
        <v/>
      </c>
      <c r="BG15" s="678" t="str">
        <f t="shared" si="31"/>
        <v/>
      </c>
      <c r="BH15" s="680" t="str">
        <f t="shared" si="32"/>
        <v/>
      </c>
      <c r="BI15" s="681"/>
      <c r="BJ15" s="682" t="s">
        <v>2713</v>
      </c>
      <c r="BK15" s="682" t="s">
        <v>2714</v>
      </c>
      <c r="BL15" s="682" t="s">
        <v>2715</v>
      </c>
      <c r="BM15" s="682" t="s">
        <v>95</v>
      </c>
      <c r="BN15" s="683" t="s">
        <v>96</v>
      </c>
      <c r="BO15" s="682" t="s">
        <v>97</v>
      </c>
      <c r="BP15" s="682" t="s">
        <v>98</v>
      </c>
      <c r="BQ15" s="682" t="s">
        <v>99</v>
      </c>
      <c r="BR15" s="682" t="s">
        <v>100</v>
      </c>
      <c r="BS15" s="682" t="s">
        <v>101</v>
      </c>
      <c r="BT15" s="684" t="s">
        <v>3283</v>
      </c>
      <c r="BU15" s="682" t="s">
        <v>102</v>
      </c>
      <c r="BV15" s="682" t="s">
        <v>103</v>
      </c>
      <c r="BW15" s="682" t="s">
        <v>104</v>
      </c>
      <c r="BX15" s="682" t="s">
        <v>105</v>
      </c>
      <c r="BY15" s="682" t="s">
        <v>106</v>
      </c>
      <c r="BZ15" s="682"/>
      <c r="CA15" s="682" t="s">
        <v>108</v>
      </c>
      <c r="CB15" s="682" t="s">
        <v>109</v>
      </c>
      <c r="CC15" s="682" t="s">
        <v>110</v>
      </c>
      <c r="CD15" s="682" t="s">
        <v>111</v>
      </c>
      <c r="CE15" s="682"/>
      <c r="CF15" s="682" t="s">
        <v>2584</v>
      </c>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685"/>
      <c r="DL15" s="685"/>
      <c r="DM15" s="685"/>
      <c r="DN15" s="685"/>
      <c r="DO15" s="685"/>
      <c r="DP15" s="685"/>
      <c r="DQ15" s="685"/>
      <c r="DR15" s="685"/>
      <c r="DS15" s="685"/>
      <c r="DT15" s="685"/>
      <c r="DU15" s="685"/>
      <c r="DV15" s="685"/>
      <c r="DW15" s="685"/>
      <c r="DX15" s="685"/>
      <c r="DY15" s="685"/>
      <c r="DZ15" s="685"/>
      <c r="EA15" s="685"/>
      <c r="EB15" s="685"/>
      <c r="EC15" s="685"/>
      <c r="ED15" s="685"/>
      <c r="EE15" s="685"/>
      <c r="EF15" s="685"/>
      <c r="EG15" s="685"/>
      <c r="EH15" s="685"/>
      <c r="EI15" s="685"/>
      <c r="EQ15" s="687" t="s">
        <v>3363</v>
      </c>
      <c r="FY15" s="688" t="s">
        <v>3376</v>
      </c>
    </row>
    <row r="16" spans="1:181" s="11" customFormat="1" ht="18" customHeight="1" x14ac:dyDescent="0.3">
      <c r="A16" s="221"/>
      <c r="B16" s="222"/>
      <c r="C16" s="214">
        <v>5</v>
      </c>
      <c r="D16" s="689" t="s">
        <v>3454</v>
      </c>
      <c r="E16" s="16" t="s">
        <v>3453</v>
      </c>
      <c r="F16" s="17" t="s">
        <v>0</v>
      </c>
      <c r="G16" s="131">
        <v>42579</v>
      </c>
      <c r="H16" s="136">
        <v>42590</v>
      </c>
      <c r="I16" s="140" t="s">
        <v>0</v>
      </c>
      <c r="J16" s="78"/>
      <c r="K16" s="146"/>
      <c r="L16" s="120"/>
      <c r="M16" s="394">
        <v>42590</v>
      </c>
      <c r="N16" s="158">
        <f t="shared" si="33"/>
        <v>8</v>
      </c>
      <c r="O16" s="27" t="s">
        <v>0</v>
      </c>
      <c r="P16" s="27"/>
      <c r="Q16" s="27"/>
      <c r="R16" s="27"/>
      <c r="S16" s="27"/>
      <c r="T16" s="28"/>
      <c r="U16" s="29"/>
      <c r="V16" s="167">
        <v>0.25</v>
      </c>
      <c r="W16" s="313">
        <v>0.25</v>
      </c>
      <c r="X16" s="313"/>
      <c r="Y16" s="160">
        <f t="shared" si="17"/>
        <v>0.5</v>
      </c>
      <c r="Z16" s="159">
        <f t="shared" si="18"/>
        <v>0</v>
      </c>
      <c r="AA16" s="327"/>
      <c r="AB16" s="400">
        <v>-30</v>
      </c>
      <c r="AC16" s="371"/>
      <c r="AD16" s="226">
        <f t="shared" si="19"/>
        <v>-7.5</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1"/>
        <v xml:space="preserve"> </v>
      </c>
      <c r="AQ16" s="613" t="str">
        <f t="shared" si="40"/>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f t="shared" si="22"/>
        <v>8</v>
      </c>
      <c r="AX16" s="165" t="str">
        <f t="shared" si="23"/>
        <v/>
      </c>
      <c r="AY16" s="193" t="str">
        <f t="shared" si="24"/>
        <v/>
      </c>
      <c r="AZ16" s="183">
        <f t="shared" si="25"/>
        <v>8</v>
      </c>
      <c r="BA16" s="173">
        <f t="shared" si="26"/>
        <v>0.25</v>
      </c>
      <c r="BB16" s="174" t="str">
        <f t="shared" si="27"/>
        <v/>
      </c>
      <c r="BC16" s="186" t="str">
        <f>IF(OR(K16="x",F16="x",BA16&lt;=0),"",BA16)</f>
        <v/>
      </c>
      <c r="BD16" s="174">
        <f t="shared" si="28"/>
        <v>0.25</v>
      </c>
      <c r="BE16" s="201">
        <f t="shared" si="29"/>
        <v>0.25</v>
      </c>
      <c r="BF16" s="174" t="str">
        <f t="shared" si="30"/>
        <v/>
      </c>
      <c r="BG16" s="186" t="str">
        <f t="shared" si="31"/>
        <v/>
      </c>
      <c r="BH16" s="175">
        <f t="shared" si="32"/>
        <v>0.25</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690" t="s">
        <v>3455</v>
      </c>
      <c r="E17" s="16" t="s">
        <v>3449</v>
      </c>
      <c r="F17" s="17" t="s">
        <v>0</v>
      </c>
      <c r="G17" s="131">
        <v>42580</v>
      </c>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ref="AB17:AB77" si="47">IF(AND(Z17&gt;=0,F17="x"),0,IF(AND(Z17&gt;0,AC17="x"),0,IF(Z17&gt;0,0-30,0)))</f>
        <v>0</v>
      </c>
      <c r="AC17" s="371"/>
      <c r="AD17" s="226">
        <f t="shared" si="19"/>
        <v>0</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1"/>
        <v xml:space="preserve"> </v>
      </c>
      <c r="AQ17" s="613" t="str">
        <f t="shared" si="40"/>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56.25" x14ac:dyDescent="0.3">
      <c r="A18" s="221"/>
      <c r="B18" s="222"/>
      <c r="C18" s="214">
        <v>7</v>
      </c>
      <c r="D18" s="689" t="s">
        <v>3456</v>
      </c>
      <c r="E18" s="16" t="s">
        <v>3452</v>
      </c>
      <c r="F18" s="17" t="s">
        <v>0</v>
      </c>
      <c r="G18" s="134">
        <v>42586</v>
      </c>
      <c r="H18" s="135">
        <v>42586</v>
      </c>
      <c r="I18" s="141" t="s">
        <v>0</v>
      </c>
      <c r="J18" s="25"/>
      <c r="K18" s="145"/>
      <c r="L18" s="28"/>
      <c r="M18" s="395">
        <v>42615</v>
      </c>
      <c r="N18" s="158">
        <f t="shared" si="33"/>
        <v>22</v>
      </c>
      <c r="O18" s="27" t="s">
        <v>0</v>
      </c>
      <c r="P18" s="27"/>
      <c r="Q18" s="27"/>
      <c r="R18" s="27"/>
      <c r="S18" s="27"/>
      <c r="T18" s="28"/>
      <c r="U18" s="29"/>
      <c r="V18" s="32">
        <v>3</v>
      </c>
      <c r="W18" s="318">
        <v>3</v>
      </c>
      <c r="X18" s="319"/>
      <c r="Y18" s="160">
        <f t="shared" si="17"/>
        <v>6</v>
      </c>
      <c r="Z18" s="159">
        <f t="shared" si="18"/>
        <v>0</v>
      </c>
      <c r="AA18" s="327"/>
      <c r="AB18" s="400">
        <v>-30</v>
      </c>
      <c r="AC18" s="371"/>
      <c r="AD18" s="226">
        <f t="shared" si="19"/>
        <v>-90</v>
      </c>
      <c r="AE18" s="368">
        <f t="shared" si="34"/>
        <v>0</v>
      </c>
      <c r="AF18" s="335">
        <v>72.5</v>
      </c>
      <c r="AG18" s="333">
        <v>72.5</v>
      </c>
      <c r="AH18" s="336">
        <v>72.5</v>
      </c>
      <c r="AI18" s="161">
        <f t="shared" si="20"/>
        <v>72.5</v>
      </c>
      <c r="AJ18" s="162">
        <f t="shared" si="21"/>
        <v>72.5</v>
      </c>
      <c r="AK18" s="163">
        <f t="shared" si="35"/>
        <v>0</v>
      </c>
      <c r="AL18" s="164">
        <f t="shared" si="36"/>
        <v>0</v>
      </c>
      <c r="AM18" s="164">
        <f t="shared" si="37"/>
        <v>0</v>
      </c>
      <c r="AN18" s="164">
        <f t="shared" si="38"/>
        <v>0</v>
      </c>
      <c r="AO18" s="164">
        <f t="shared" si="39"/>
        <v>0</v>
      </c>
      <c r="AP18" s="610" t="str">
        <f t="shared" si="41"/>
        <v xml:space="preserve"> </v>
      </c>
      <c r="AQ18" s="613" t="str">
        <f t="shared" si="40"/>
        <v xml:space="preserve"> </v>
      </c>
      <c r="AR18" s="613">
        <f t="shared" si="42"/>
        <v>72.5</v>
      </c>
      <c r="AS18" s="613" t="str">
        <f t="shared" si="43"/>
        <v xml:space="preserve"> </v>
      </c>
      <c r="AT18" s="613" t="str">
        <f t="shared" si="44"/>
        <v xml:space="preserve"> </v>
      </c>
      <c r="AU18" s="613" t="str">
        <f t="shared" si="45"/>
        <v xml:space="preserve"> </v>
      </c>
      <c r="AV18" s="614" t="str">
        <f t="shared" si="46"/>
        <v xml:space="preserve"> </v>
      </c>
      <c r="AW18" s="196">
        <f t="shared" si="22"/>
        <v>22</v>
      </c>
      <c r="AX18" s="165" t="str">
        <f t="shared" si="23"/>
        <v/>
      </c>
      <c r="AY18" s="193" t="str">
        <f t="shared" si="24"/>
        <v/>
      </c>
      <c r="AZ18" s="183">
        <f t="shared" si="25"/>
        <v>22</v>
      </c>
      <c r="BA18" s="173">
        <f t="shared" si="26"/>
        <v>3</v>
      </c>
      <c r="BB18" s="174" t="str">
        <f t="shared" si="27"/>
        <v/>
      </c>
      <c r="BC18" s="186" t="str">
        <f t="shared" ref="BC18:BC81" si="48">IF(OR(K18="x",F18="X",BA18&lt;=0),"",BA18)</f>
        <v/>
      </c>
      <c r="BD18" s="174">
        <f t="shared" si="28"/>
        <v>3</v>
      </c>
      <c r="BE18" s="201">
        <f t="shared" si="29"/>
        <v>3</v>
      </c>
      <c r="BF18" s="174" t="str">
        <f t="shared" si="30"/>
        <v/>
      </c>
      <c r="BG18" s="186" t="str">
        <f t="shared" si="31"/>
        <v/>
      </c>
      <c r="BH18" s="175">
        <f t="shared" si="32"/>
        <v>3</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691" t="s">
        <v>3457</v>
      </c>
      <c r="E19" s="18" t="s">
        <v>3458</v>
      </c>
      <c r="F19" s="17" t="s">
        <v>0</v>
      </c>
      <c r="G19" s="134">
        <v>42591</v>
      </c>
      <c r="H19" s="135">
        <v>42591</v>
      </c>
      <c r="I19" s="141" t="s">
        <v>0</v>
      </c>
      <c r="J19" s="25"/>
      <c r="K19" s="145"/>
      <c r="L19" s="28"/>
      <c r="M19" s="395">
        <v>42607</v>
      </c>
      <c r="N19" s="158">
        <f t="shared" si="33"/>
        <v>13</v>
      </c>
      <c r="O19" s="27"/>
      <c r="P19" s="27" t="s">
        <v>0</v>
      </c>
      <c r="Q19" s="27"/>
      <c r="R19" s="27"/>
      <c r="S19" s="27"/>
      <c r="T19" s="28"/>
      <c r="U19" s="29"/>
      <c r="V19" s="32">
        <v>1</v>
      </c>
      <c r="W19" s="318">
        <v>0.25</v>
      </c>
      <c r="X19" s="319"/>
      <c r="Y19" s="160">
        <f t="shared" si="17"/>
        <v>1.25</v>
      </c>
      <c r="Z19" s="159">
        <f t="shared" si="18"/>
        <v>0</v>
      </c>
      <c r="AA19" s="327"/>
      <c r="AB19" s="400">
        <v>-30</v>
      </c>
      <c r="AC19" s="371"/>
      <c r="AD19" s="226">
        <f t="shared" si="19"/>
        <v>-15</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1"/>
        <v xml:space="preserve"> </v>
      </c>
      <c r="AQ19" s="613" t="str">
        <f t="shared" si="40"/>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f t="shared" si="22"/>
        <v>13</v>
      </c>
      <c r="AX19" s="165" t="str">
        <f t="shared" si="23"/>
        <v/>
      </c>
      <c r="AY19" s="193" t="str">
        <f t="shared" si="24"/>
        <v/>
      </c>
      <c r="AZ19" s="183">
        <f t="shared" si="25"/>
        <v>13</v>
      </c>
      <c r="BA19" s="173">
        <f t="shared" si="26"/>
        <v>1</v>
      </c>
      <c r="BB19" s="174" t="str">
        <f t="shared" si="27"/>
        <v/>
      </c>
      <c r="BC19" s="186" t="str">
        <f t="shared" si="48"/>
        <v/>
      </c>
      <c r="BD19" s="174">
        <f t="shared" si="28"/>
        <v>1</v>
      </c>
      <c r="BE19" s="201">
        <f t="shared" si="29"/>
        <v>0.25</v>
      </c>
      <c r="BF19" s="174" t="str">
        <f t="shared" si="30"/>
        <v/>
      </c>
      <c r="BG19" s="186" t="str">
        <f t="shared" si="31"/>
        <v/>
      </c>
      <c r="BH19" s="175">
        <f t="shared" si="32"/>
        <v>0.25</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37.5" x14ac:dyDescent="0.3">
      <c r="A20" s="221"/>
      <c r="B20" s="222"/>
      <c r="C20" s="213">
        <v>9</v>
      </c>
      <c r="D20" s="689" t="s">
        <v>3459</v>
      </c>
      <c r="E20" s="16" t="s">
        <v>3460</v>
      </c>
      <c r="F20" s="17" t="s">
        <v>0</v>
      </c>
      <c r="G20" s="131">
        <v>42591</v>
      </c>
      <c r="H20" s="133">
        <v>42599</v>
      </c>
      <c r="I20" s="140" t="s">
        <v>0</v>
      </c>
      <c r="J20" s="78"/>
      <c r="K20" s="144"/>
      <c r="L20" s="119"/>
      <c r="M20" s="394">
        <v>42599</v>
      </c>
      <c r="N20" s="158">
        <f t="shared" si="33"/>
        <v>7</v>
      </c>
      <c r="O20" s="27"/>
      <c r="P20" s="27"/>
      <c r="Q20" s="27" t="s">
        <v>0</v>
      </c>
      <c r="R20" s="27"/>
      <c r="S20" s="27"/>
      <c r="T20" s="28"/>
      <c r="U20" s="29"/>
      <c r="V20" s="32">
        <v>0.5</v>
      </c>
      <c r="W20" s="318">
        <v>0.5</v>
      </c>
      <c r="X20" s="319"/>
      <c r="Y20" s="160">
        <f t="shared" si="17"/>
        <v>1</v>
      </c>
      <c r="Z20" s="159">
        <f t="shared" si="18"/>
        <v>0</v>
      </c>
      <c r="AA20" s="327"/>
      <c r="AB20" s="400">
        <v>-30</v>
      </c>
      <c r="AC20" s="371"/>
      <c r="AD20" s="226">
        <f t="shared" si="19"/>
        <v>-15</v>
      </c>
      <c r="AE20" s="368">
        <f t="shared" si="34"/>
        <v>0</v>
      </c>
      <c r="AF20" s="335">
        <v>44.75</v>
      </c>
      <c r="AG20" s="333">
        <v>44.75</v>
      </c>
      <c r="AH20" s="336">
        <v>44.75</v>
      </c>
      <c r="AI20" s="161">
        <f t="shared" si="20"/>
        <v>44.75</v>
      </c>
      <c r="AJ20" s="162">
        <f t="shared" si="21"/>
        <v>44.75</v>
      </c>
      <c r="AK20" s="163">
        <f t="shared" si="35"/>
        <v>0</v>
      </c>
      <c r="AL20" s="164">
        <f t="shared" si="36"/>
        <v>0</v>
      </c>
      <c r="AM20" s="164">
        <f t="shared" si="37"/>
        <v>0</v>
      </c>
      <c r="AN20" s="164">
        <f t="shared" si="38"/>
        <v>0</v>
      </c>
      <c r="AO20" s="164">
        <f t="shared" si="39"/>
        <v>0</v>
      </c>
      <c r="AP20" s="610" t="str">
        <f t="shared" si="41"/>
        <v xml:space="preserve"> </v>
      </c>
      <c r="AQ20" s="613">
        <f t="shared" si="40"/>
        <v>44.75</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f t="shared" si="22"/>
        <v>7</v>
      </c>
      <c r="AX20" s="165" t="str">
        <f t="shared" si="23"/>
        <v/>
      </c>
      <c r="AY20" s="193" t="str">
        <f t="shared" si="24"/>
        <v/>
      </c>
      <c r="AZ20" s="183">
        <f t="shared" si="25"/>
        <v>7</v>
      </c>
      <c r="BA20" s="173">
        <f t="shared" si="26"/>
        <v>0.5</v>
      </c>
      <c r="BB20" s="174" t="str">
        <f t="shared" si="27"/>
        <v/>
      </c>
      <c r="BC20" s="186" t="str">
        <f t="shared" si="48"/>
        <v/>
      </c>
      <c r="BD20" s="174">
        <f t="shared" si="28"/>
        <v>0.5</v>
      </c>
      <c r="BE20" s="201">
        <f t="shared" si="29"/>
        <v>0.5</v>
      </c>
      <c r="BF20" s="174" t="str">
        <f t="shared" si="30"/>
        <v/>
      </c>
      <c r="BG20" s="186" t="str">
        <f t="shared" si="31"/>
        <v/>
      </c>
      <c r="BH20" s="175">
        <f t="shared" si="32"/>
        <v>0.5</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56.25" x14ac:dyDescent="0.3">
      <c r="A21" s="221"/>
      <c r="B21" s="222"/>
      <c r="C21" s="214">
        <v>10</v>
      </c>
      <c r="D21" s="636" t="s">
        <v>3461</v>
      </c>
      <c r="E21" s="81" t="s">
        <v>2607</v>
      </c>
      <c r="F21" s="34" t="s">
        <v>0</v>
      </c>
      <c r="G21" s="131">
        <v>42604</v>
      </c>
      <c r="H21" s="132">
        <v>42604</v>
      </c>
      <c r="I21" s="140" t="s">
        <v>0</v>
      </c>
      <c r="J21" s="78"/>
      <c r="K21" s="144"/>
      <c r="L21" s="119"/>
      <c r="M21" s="394">
        <v>42613</v>
      </c>
      <c r="N21" s="158">
        <f t="shared" si="33"/>
        <v>8</v>
      </c>
      <c r="O21" s="311"/>
      <c r="P21" s="311"/>
      <c r="Q21" s="311" t="s">
        <v>0</v>
      </c>
      <c r="R21" s="311"/>
      <c r="S21" s="311"/>
      <c r="T21" s="312"/>
      <c r="U21" s="314"/>
      <c r="V21" s="167">
        <v>0.25</v>
      </c>
      <c r="W21" s="313">
        <v>1</v>
      </c>
      <c r="X21" s="313"/>
      <c r="Y21" s="160">
        <f t="shared" si="17"/>
        <v>1.25</v>
      </c>
      <c r="Z21" s="159">
        <f t="shared" si="18"/>
        <v>0</v>
      </c>
      <c r="AA21" s="326"/>
      <c r="AB21" s="400">
        <v>-30</v>
      </c>
      <c r="AC21" s="370"/>
      <c r="AD21" s="226">
        <f t="shared" si="19"/>
        <v>-22.5</v>
      </c>
      <c r="AE21" s="368">
        <f t="shared" si="34"/>
        <v>0</v>
      </c>
      <c r="AF21" s="331">
        <v>290</v>
      </c>
      <c r="AG21" s="333">
        <v>290</v>
      </c>
      <c r="AH21" s="334">
        <v>290</v>
      </c>
      <c r="AI21" s="161">
        <f t="shared" si="20"/>
        <v>290</v>
      </c>
      <c r="AJ21" s="162">
        <f t="shared" si="21"/>
        <v>290</v>
      </c>
      <c r="AK21" s="163">
        <f t="shared" si="35"/>
        <v>0</v>
      </c>
      <c r="AL21" s="164">
        <f t="shared" si="36"/>
        <v>0</v>
      </c>
      <c r="AM21" s="164">
        <f t="shared" si="37"/>
        <v>0</v>
      </c>
      <c r="AN21" s="164">
        <f t="shared" si="38"/>
        <v>0</v>
      </c>
      <c r="AO21" s="164">
        <f t="shared" si="39"/>
        <v>0</v>
      </c>
      <c r="AP21" s="610" t="str">
        <f t="shared" si="41"/>
        <v xml:space="preserve"> </v>
      </c>
      <c r="AQ21" s="613" t="str">
        <f t="shared" si="40"/>
        <v xml:space="preserve"> </v>
      </c>
      <c r="AR21" s="613" t="str">
        <f t="shared" si="42"/>
        <v xml:space="preserve"> </v>
      </c>
      <c r="AS21" s="613">
        <f t="shared" si="43"/>
        <v>290</v>
      </c>
      <c r="AT21" s="613" t="str">
        <f t="shared" si="44"/>
        <v xml:space="preserve"> </v>
      </c>
      <c r="AU21" s="613" t="str">
        <f t="shared" si="45"/>
        <v xml:space="preserve"> </v>
      </c>
      <c r="AV21" s="614" t="str">
        <f t="shared" si="46"/>
        <v xml:space="preserve"> </v>
      </c>
      <c r="AW21" s="196">
        <f t="shared" si="22"/>
        <v>8</v>
      </c>
      <c r="AX21" s="165" t="str">
        <f t="shared" si="23"/>
        <v/>
      </c>
      <c r="AY21" s="193" t="str">
        <f t="shared" si="24"/>
        <v/>
      </c>
      <c r="AZ21" s="183">
        <f t="shared" si="25"/>
        <v>8</v>
      </c>
      <c r="BA21" s="173">
        <f t="shared" si="26"/>
        <v>0.25</v>
      </c>
      <c r="BB21" s="174" t="str">
        <f t="shared" si="27"/>
        <v/>
      </c>
      <c r="BC21" s="186" t="str">
        <f t="shared" si="48"/>
        <v/>
      </c>
      <c r="BD21" s="174">
        <f t="shared" si="28"/>
        <v>0.25</v>
      </c>
      <c r="BE21" s="201">
        <f t="shared" si="29"/>
        <v>1</v>
      </c>
      <c r="BF21" s="174" t="str">
        <f t="shared" si="30"/>
        <v/>
      </c>
      <c r="BG21" s="186" t="str">
        <f t="shared" si="31"/>
        <v/>
      </c>
      <c r="BH21" s="175">
        <f t="shared" si="32"/>
        <v>1</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37.5" x14ac:dyDescent="0.3">
      <c r="A22" s="221"/>
      <c r="B22" s="222"/>
      <c r="C22" s="213">
        <v>11</v>
      </c>
      <c r="D22" s="689" t="s">
        <v>3462</v>
      </c>
      <c r="E22" s="16" t="s">
        <v>3449</v>
      </c>
      <c r="F22" s="17" t="s">
        <v>0</v>
      </c>
      <c r="G22" s="134">
        <v>42605</v>
      </c>
      <c r="H22" s="135">
        <v>42605</v>
      </c>
      <c r="I22" s="141" t="s">
        <v>0</v>
      </c>
      <c r="J22" s="25"/>
      <c r="K22" s="145"/>
      <c r="L22" s="28"/>
      <c r="M22" s="395">
        <v>42605</v>
      </c>
      <c r="N22" s="158">
        <f t="shared" si="33"/>
        <v>1</v>
      </c>
      <c r="O22" s="27" t="s">
        <v>0</v>
      </c>
      <c r="P22" s="27"/>
      <c r="Q22" s="27"/>
      <c r="R22" s="27"/>
      <c r="S22" s="27"/>
      <c r="T22" s="28"/>
      <c r="U22" s="29"/>
      <c r="V22" s="32">
        <v>0.25</v>
      </c>
      <c r="W22" s="318">
        <v>0.25</v>
      </c>
      <c r="X22" s="319"/>
      <c r="Y22" s="160">
        <f t="shared" si="17"/>
        <v>0.5</v>
      </c>
      <c r="Z22" s="159">
        <f t="shared" si="18"/>
        <v>0</v>
      </c>
      <c r="AA22" s="327"/>
      <c r="AB22" s="400">
        <v>-30</v>
      </c>
      <c r="AC22" s="371"/>
      <c r="AD22" s="226">
        <f t="shared" si="19"/>
        <v>-7.5</v>
      </c>
      <c r="AE22" s="368">
        <f t="shared" si="34"/>
        <v>0</v>
      </c>
      <c r="AF22" s="335">
        <v>1.75</v>
      </c>
      <c r="AG22" s="333">
        <v>1.75</v>
      </c>
      <c r="AH22" s="336">
        <v>1.75</v>
      </c>
      <c r="AI22" s="161">
        <f t="shared" si="20"/>
        <v>1.75</v>
      </c>
      <c r="AJ22" s="162">
        <f t="shared" si="21"/>
        <v>1.75</v>
      </c>
      <c r="AK22" s="163">
        <f t="shared" si="35"/>
        <v>0</v>
      </c>
      <c r="AL22" s="164">
        <f t="shared" si="36"/>
        <v>0</v>
      </c>
      <c r="AM22" s="164">
        <f t="shared" si="37"/>
        <v>0</v>
      </c>
      <c r="AN22" s="164">
        <f t="shared" si="38"/>
        <v>0</v>
      </c>
      <c r="AO22" s="164">
        <f t="shared" si="39"/>
        <v>0</v>
      </c>
      <c r="AP22" s="610">
        <f t="shared" si="41"/>
        <v>1.75</v>
      </c>
      <c r="AQ22" s="613" t="str">
        <f t="shared" si="40"/>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f t="shared" si="22"/>
        <v>1</v>
      </c>
      <c r="AX22" s="165" t="str">
        <f t="shared" si="23"/>
        <v/>
      </c>
      <c r="AY22" s="193" t="str">
        <f t="shared" si="24"/>
        <v/>
      </c>
      <c r="AZ22" s="183">
        <f t="shared" si="25"/>
        <v>1</v>
      </c>
      <c r="BA22" s="173">
        <f t="shared" si="26"/>
        <v>0.25</v>
      </c>
      <c r="BB22" s="174" t="str">
        <f t="shared" si="27"/>
        <v/>
      </c>
      <c r="BC22" s="186" t="str">
        <f t="shared" si="48"/>
        <v/>
      </c>
      <c r="BD22" s="174">
        <f t="shared" si="28"/>
        <v>0.25</v>
      </c>
      <c r="BE22" s="201">
        <f t="shared" si="29"/>
        <v>0.25</v>
      </c>
      <c r="BF22" s="174" t="str">
        <f t="shared" si="30"/>
        <v/>
      </c>
      <c r="BG22" s="186" t="str">
        <f t="shared" si="31"/>
        <v/>
      </c>
      <c r="BH22" s="175">
        <f t="shared" si="32"/>
        <v>0.25</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37.5" x14ac:dyDescent="0.3">
      <c r="A23" s="221"/>
      <c r="B23" s="222"/>
      <c r="C23" s="214">
        <v>12</v>
      </c>
      <c r="D23" s="691" t="s">
        <v>3463</v>
      </c>
      <c r="E23" s="18" t="s">
        <v>3464</v>
      </c>
      <c r="F23" s="17" t="s">
        <v>0</v>
      </c>
      <c r="G23" s="131">
        <v>42607</v>
      </c>
      <c r="H23" s="136">
        <v>42607</v>
      </c>
      <c r="I23" s="140" t="s">
        <v>0</v>
      </c>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7"/>
        <v>0</v>
      </c>
      <c r="AC23" s="371"/>
      <c r="AD23" s="226">
        <f t="shared" si="19"/>
        <v>0</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1"/>
        <v xml:space="preserve"> </v>
      </c>
      <c r="AQ23" s="613" t="str">
        <f t="shared" si="40"/>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37.5" x14ac:dyDescent="0.3">
      <c r="A24" s="221"/>
      <c r="B24" s="222"/>
      <c r="C24" s="214">
        <v>13</v>
      </c>
      <c r="D24" s="689" t="s">
        <v>3465</v>
      </c>
      <c r="E24" s="16" t="s">
        <v>3466</v>
      </c>
      <c r="F24" s="17" t="s">
        <v>0</v>
      </c>
      <c r="G24" s="131">
        <v>42607</v>
      </c>
      <c r="H24" s="133">
        <v>42607</v>
      </c>
      <c r="I24" s="140" t="s">
        <v>0</v>
      </c>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7"/>
        <v>0</v>
      </c>
      <c r="AC24" s="371"/>
      <c r="AD24" s="226">
        <f t="shared" si="19"/>
        <v>0</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1"/>
        <v xml:space="preserve"> </v>
      </c>
      <c r="AQ24" s="613" t="str">
        <f t="shared" si="40"/>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37.5" x14ac:dyDescent="0.3">
      <c r="A25" s="221"/>
      <c r="B25" s="222"/>
      <c r="C25" s="213">
        <v>14</v>
      </c>
      <c r="D25" s="689" t="s">
        <v>3467</v>
      </c>
      <c r="E25" s="16" t="s">
        <v>3453</v>
      </c>
      <c r="F25" s="17" t="s">
        <v>0</v>
      </c>
      <c r="G25" s="134">
        <v>42607</v>
      </c>
      <c r="H25" s="135">
        <v>42607</v>
      </c>
      <c r="I25" s="141" t="s">
        <v>0</v>
      </c>
      <c r="J25" s="25"/>
      <c r="K25" s="145"/>
      <c r="L25" s="28"/>
      <c r="M25" s="395">
        <v>42625</v>
      </c>
      <c r="N25" s="158">
        <f t="shared" si="33"/>
        <v>13</v>
      </c>
      <c r="O25" s="27"/>
      <c r="P25" s="27"/>
      <c r="Q25" s="27" t="s">
        <v>0</v>
      </c>
      <c r="R25" s="27"/>
      <c r="S25" s="27"/>
      <c r="T25" s="28"/>
      <c r="U25" s="29"/>
      <c r="V25" s="32">
        <v>1.5</v>
      </c>
      <c r="W25" s="318">
        <v>4</v>
      </c>
      <c r="X25" s="319"/>
      <c r="Y25" s="160">
        <f t="shared" si="17"/>
        <v>5.5</v>
      </c>
      <c r="Z25" s="159">
        <f t="shared" si="18"/>
        <v>0</v>
      </c>
      <c r="AA25" s="327"/>
      <c r="AB25" s="400">
        <v>-30</v>
      </c>
      <c r="AC25" s="371"/>
      <c r="AD25" s="226">
        <f t="shared" si="19"/>
        <v>-95</v>
      </c>
      <c r="AE25" s="368">
        <f t="shared" si="34"/>
        <v>0</v>
      </c>
      <c r="AF25" s="335">
        <v>117.25</v>
      </c>
      <c r="AG25" s="333">
        <v>117.25</v>
      </c>
      <c r="AH25" s="336">
        <v>117.25</v>
      </c>
      <c r="AI25" s="161">
        <f t="shared" si="20"/>
        <v>117.25</v>
      </c>
      <c r="AJ25" s="162">
        <f t="shared" si="21"/>
        <v>117.25</v>
      </c>
      <c r="AK25" s="163">
        <f t="shared" si="35"/>
        <v>0</v>
      </c>
      <c r="AL25" s="164">
        <f t="shared" si="36"/>
        <v>0</v>
      </c>
      <c r="AM25" s="164">
        <f t="shared" si="37"/>
        <v>0</v>
      </c>
      <c r="AN25" s="164">
        <f t="shared" si="38"/>
        <v>0</v>
      </c>
      <c r="AO25" s="164">
        <f t="shared" si="39"/>
        <v>0</v>
      </c>
      <c r="AP25" s="610" t="str">
        <f t="shared" si="41"/>
        <v xml:space="preserve"> </v>
      </c>
      <c r="AQ25" s="613" t="str">
        <f t="shared" si="40"/>
        <v xml:space="preserve"> </v>
      </c>
      <c r="AR25" s="613" t="str">
        <f t="shared" si="42"/>
        <v xml:space="preserve"> </v>
      </c>
      <c r="AS25" s="613">
        <f t="shared" si="43"/>
        <v>117.25</v>
      </c>
      <c r="AT25" s="613" t="str">
        <f t="shared" si="44"/>
        <v xml:space="preserve"> </v>
      </c>
      <c r="AU25" s="613" t="str">
        <f t="shared" si="45"/>
        <v xml:space="preserve"> </v>
      </c>
      <c r="AV25" s="614" t="str">
        <f t="shared" si="46"/>
        <v xml:space="preserve"> </v>
      </c>
      <c r="AW25" s="196">
        <f t="shared" si="22"/>
        <v>13</v>
      </c>
      <c r="AX25" s="165" t="str">
        <f t="shared" si="23"/>
        <v/>
      </c>
      <c r="AY25" s="193" t="str">
        <f t="shared" si="24"/>
        <v/>
      </c>
      <c r="AZ25" s="183">
        <f t="shared" si="25"/>
        <v>13</v>
      </c>
      <c r="BA25" s="173">
        <f t="shared" si="26"/>
        <v>1.5</v>
      </c>
      <c r="BB25" s="174" t="str">
        <f t="shared" si="27"/>
        <v/>
      </c>
      <c r="BC25" s="186" t="str">
        <f t="shared" si="48"/>
        <v/>
      </c>
      <c r="BD25" s="174">
        <f t="shared" si="28"/>
        <v>1.5</v>
      </c>
      <c r="BE25" s="201">
        <f t="shared" si="29"/>
        <v>4</v>
      </c>
      <c r="BF25" s="174" t="str">
        <f t="shared" si="30"/>
        <v/>
      </c>
      <c r="BG25" s="186" t="str">
        <f t="shared" si="31"/>
        <v/>
      </c>
      <c r="BH25" s="175">
        <f t="shared" si="32"/>
        <v>4</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54.75" x14ac:dyDescent="0.3">
      <c r="A26" s="221"/>
      <c r="B26" s="222"/>
      <c r="C26" s="214">
        <v>15</v>
      </c>
      <c r="D26" s="695" t="s">
        <v>3468</v>
      </c>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7"/>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1"/>
        <v xml:space="preserve"> </v>
      </c>
      <c r="AQ26" s="613" t="str">
        <f t="shared" si="40"/>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691" t="s">
        <v>3469</v>
      </c>
      <c r="E27" s="18" t="s">
        <v>3470</v>
      </c>
      <c r="F27" s="17" t="s">
        <v>0</v>
      </c>
      <c r="G27" s="131">
        <v>42625</v>
      </c>
      <c r="H27" s="136">
        <v>42625</v>
      </c>
      <c r="I27" s="140" t="s">
        <v>0</v>
      </c>
      <c r="J27" s="78"/>
      <c r="K27" s="144"/>
      <c r="L27" s="119"/>
      <c r="M27" s="394">
        <v>42636</v>
      </c>
      <c r="N27" s="158">
        <f t="shared" si="33"/>
        <v>10</v>
      </c>
      <c r="O27" s="27" t="s">
        <v>0</v>
      </c>
      <c r="P27" s="27"/>
      <c r="Q27" s="27"/>
      <c r="R27" s="27"/>
      <c r="S27" s="27"/>
      <c r="T27" s="28"/>
      <c r="U27" s="29"/>
      <c r="V27" s="32">
        <v>0.25</v>
      </c>
      <c r="W27" s="318">
        <v>1.25</v>
      </c>
      <c r="X27" s="319"/>
      <c r="Y27" s="160">
        <f t="shared" si="17"/>
        <v>1.5</v>
      </c>
      <c r="Z27" s="159">
        <f t="shared" si="18"/>
        <v>0</v>
      </c>
      <c r="AA27" s="327"/>
      <c r="AB27" s="400">
        <f t="shared" si="47"/>
        <v>0</v>
      </c>
      <c r="AC27" s="371"/>
      <c r="AD27" s="226">
        <f t="shared" si="19"/>
        <v>-27.5</v>
      </c>
      <c r="AE27" s="368">
        <f t="shared" si="34"/>
        <v>0</v>
      </c>
      <c r="AF27" s="337">
        <v>0.5</v>
      </c>
      <c r="AG27" s="338">
        <v>0.5</v>
      </c>
      <c r="AH27" s="336">
        <v>0.5</v>
      </c>
      <c r="AI27" s="161">
        <f t="shared" si="20"/>
        <v>0.5</v>
      </c>
      <c r="AJ27" s="162">
        <f t="shared" si="21"/>
        <v>0.5</v>
      </c>
      <c r="AK27" s="163">
        <f t="shared" si="35"/>
        <v>0</v>
      </c>
      <c r="AL27" s="164">
        <f t="shared" si="36"/>
        <v>0</v>
      </c>
      <c r="AM27" s="164">
        <f t="shared" si="37"/>
        <v>0</v>
      </c>
      <c r="AN27" s="164">
        <f t="shared" si="38"/>
        <v>0</v>
      </c>
      <c r="AO27" s="164">
        <f t="shared" si="39"/>
        <v>0</v>
      </c>
      <c r="AP27" s="610">
        <f t="shared" si="41"/>
        <v>0.5</v>
      </c>
      <c r="AQ27" s="613" t="str">
        <f t="shared" si="40"/>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f t="shared" si="22"/>
        <v>10</v>
      </c>
      <c r="AX27" s="165" t="str">
        <f t="shared" si="23"/>
        <v/>
      </c>
      <c r="AY27" s="193" t="str">
        <f t="shared" si="24"/>
        <v/>
      </c>
      <c r="AZ27" s="183">
        <f t="shared" si="25"/>
        <v>10</v>
      </c>
      <c r="BA27" s="173">
        <f t="shared" si="26"/>
        <v>0.25</v>
      </c>
      <c r="BB27" s="174" t="str">
        <f t="shared" si="27"/>
        <v/>
      </c>
      <c r="BC27" s="186" t="str">
        <f t="shared" si="48"/>
        <v/>
      </c>
      <c r="BD27" s="174">
        <f t="shared" si="28"/>
        <v>0.25</v>
      </c>
      <c r="BE27" s="201">
        <f t="shared" si="29"/>
        <v>1.25</v>
      </c>
      <c r="BF27" s="174" t="str">
        <f t="shared" si="30"/>
        <v/>
      </c>
      <c r="BG27" s="186" t="str">
        <f t="shared" si="31"/>
        <v/>
      </c>
      <c r="BH27" s="175">
        <f t="shared" si="32"/>
        <v>1.25</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37.5" x14ac:dyDescent="0.3">
      <c r="A28" s="221"/>
      <c r="B28" s="222"/>
      <c r="C28" s="214">
        <v>17</v>
      </c>
      <c r="D28" s="689" t="s">
        <v>3471</v>
      </c>
      <c r="E28" s="16" t="s">
        <v>3472</v>
      </c>
      <c r="F28" s="17" t="s">
        <v>0</v>
      </c>
      <c r="G28" s="131">
        <v>42632</v>
      </c>
      <c r="H28" s="133">
        <v>42632</v>
      </c>
      <c r="I28" s="140" t="s">
        <v>0</v>
      </c>
      <c r="J28" s="78"/>
      <c r="K28" s="144"/>
      <c r="L28" s="119"/>
      <c r="M28" s="394"/>
      <c r="N28" s="158" t="str">
        <f t="shared" si="33"/>
        <v/>
      </c>
      <c r="O28" s="27"/>
      <c r="P28" s="27"/>
      <c r="Q28" s="27"/>
      <c r="R28" s="27"/>
      <c r="S28" s="27"/>
      <c r="T28" s="28" t="s">
        <v>0</v>
      </c>
      <c r="U28" s="29"/>
      <c r="V28" s="32"/>
      <c r="W28" s="318"/>
      <c r="X28" s="319"/>
      <c r="Y28" s="160">
        <f t="shared" si="17"/>
        <v>0</v>
      </c>
      <c r="Z28" s="159">
        <f t="shared" si="18"/>
        <v>0</v>
      </c>
      <c r="AA28" s="327"/>
      <c r="AB28" s="400">
        <f t="shared" si="47"/>
        <v>0</v>
      </c>
      <c r="AC28" s="371"/>
      <c r="AD28" s="226">
        <f t="shared" si="19"/>
        <v>0</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1"/>
        <v xml:space="preserve"> </v>
      </c>
      <c r="AQ28" s="613" t="str">
        <f t="shared" si="40"/>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37.5" x14ac:dyDescent="0.3">
      <c r="A29" s="221"/>
      <c r="B29" s="222"/>
      <c r="C29" s="214">
        <v>18</v>
      </c>
      <c r="D29" s="689" t="s">
        <v>3473</v>
      </c>
      <c r="E29" s="16" t="s">
        <v>3474</v>
      </c>
      <c r="F29" s="17" t="s">
        <v>0</v>
      </c>
      <c r="G29" s="134">
        <v>42632</v>
      </c>
      <c r="H29" s="135">
        <v>42632</v>
      </c>
      <c r="I29" s="141" t="s">
        <v>0</v>
      </c>
      <c r="J29" s="25"/>
      <c r="K29" s="145"/>
      <c r="L29" s="28"/>
      <c r="M29" s="395">
        <v>42634</v>
      </c>
      <c r="N29" s="158">
        <f t="shared" si="33"/>
        <v>3</v>
      </c>
      <c r="O29" s="27" t="s">
        <v>0</v>
      </c>
      <c r="P29" s="27"/>
      <c r="Q29" s="27"/>
      <c r="R29" s="27"/>
      <c r="S29" s="27"/>
      <c r="T29" s="28"/>
      <c r="U29" s="29"/>
      <c r="V29" s="32">
        <v>0.25</v>
      </c>
      <c r="W29" s="318">
        <v>0.5</v>
      </c>
      <c r="X29" s="319"/>
      <c r="Y29" s="160">
        <f t="shared" si="17"/>
        <v>0.75</v>
      </c>
      <c r="Z29" s="159">
        <f t="shared" si="18"/>
        <v>0</v>
      </c>
      <c r="AA29" s="327"/>
      <c r="AB29" s="400">
        <v>-30</v>
      </c>
      <c r="AC29" s="371"/>
      <c r="AD29" s="226">
        <f t="shared" si="19"/>
        <v>-12.5</v>
      </c>
      <c r="AE29" s="368">
        <f t="shared" si="34"/>
        <v>0</v>
      </c>
      <c r="AF29" s="337">
        <v>5.25</v>
      </c>
      <c r="AG29" s="338">
        <v>5.25</v>
      </c>
      <c r="AH29" s="336">
        <v>5.25</v>
      </c>
      <c r="AI29" s="161">
        <f t="shared" si="20"/>
        <v>5.25</v>
      </c>
      <c r="AJ29" s="162">
        <f t="shared" si="21"/>
        <v>5.25</v>
      </c>
      <c r="AK29" s="163">
        <f t="shared" si="35"/>
        <v>0</v>
      </c>
      <c r="AL29" s="164">
        <f t="shared" si="36"/>
        <v>0</v>
      </c>
      <c r="AM29" s="164">
        <f t="shared" si="37"/>
        <v>0</v>
      </c>
      <c r="AN29" s="164">
        <f t="shared" si="38"/>
        <v>0</v>
      </c>
      <c r="AO29" s="164">
        <f t="shared" si="39"/>
        <v>0</v>
      </c>
      <c r="AP29" s="610" t="str">
        <f t="shared" si="41"/>
        <v xml:space="preserve"> </v>
      </c>
      <c r="AQ29" s="613">
        <f t="shared" si="40"/>
        <v>5.25</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f t="shared" si="22"/>
        <v>3</v>
      </c>
      <c r="AX29" s="165" t="str">
        <f t="shared" si="23"/>
        <v/>
      </c>
      <c r="AY29" s="193" t="str">
        <f t="shared" si="24"/>
        <v/>
      </c>
      <c r="AZ29" s="183">
        <f t="shared" si="25"/>
        <v>3</v>
      </c>
      <c r="BA29" s="173">
        <f t="shared" si="26"/>
        <v>0.25</v>
      </c>
      <c r="BB29" s="174" t="str">
        <f t="shared" si="27"/>
        <v/>
      </c>
      <c r="BC29" s="186" t="str">
        <f t="shared" si="48"/>
        <v/>
      </c>
      <c r="BD29" s="174">
        <f t="shared" si="28"/>
        <v>0.25</v>
      </c>
      <c r="BE29" s="201">
        <f t="shared" si="29"/>
        <v>0.5</v>
      </c>
      <c r="BF29" s="174" t="str">
        <f t="shared" si="30"/>
        <v/>
      </c>
      <c r="BG29" s="186" t="str">
        <f t="shared" si="31"/>
        <v/>
      </c>
      <c r="BH29" s="175">
        <f t="shared" si="32"/>
        <v>0.5</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37.5" x14ac:dyDescent="0.3">
      <c r="A30" s="221"/>
      <c r="B30" s="222"/>
      <c r="C30" s="213">
        <v>19</v>
      </c>
      <c r="D30" s="689" t="s">
        <v>3475</v>
      </c>
      <c r="E30" s="16" t="s">
        <v>3476</v>
      </c>
      <c r="F30" s="17" t="s">
        <v>0</v>
      </c>
      <c r="G30" s="134">
        <v>42632</v>
      </c>
      <c r="H30" s="135">
        <v>42632</v>
      </c>
      <c r="I30" s="141" t="s">
        <v>0</v>
      </c>
      <c r="J30" s="25"/>
      <c r="K30" s="145"/>
      <c r="L30" s="28"/>
      <c r="M30" s="395">
        <v>42642</v>
      </c>
      <c r="N30" s="158">
        <f t="shared" si="33"/>
        <v>9</v>
      </c>
      <c r="O30" s="27" t="s">
        <v>0</v>
      </c>
      <c r="P30" s="27"/>
      <c r="Q30" s="27"/>
      <c r="R30" s="27"/>
      <c r="S30" s="27"/>
      <c r="T30" s="28"/>
      <c r="U30" s="29"/>
      <c r="V30" s="32">
        <v>3</v>
      </c>
      <c r="W30" s="318">
        <v>3</v>
      </c>
      <c r="X30" s="319"/>
      <c r="Y30" s="160">
        <f t="shared" si="17"/>
        <v>6</v>
      </c>
      <c r="Z30" s="159">
        <f t="shared" si="18"/>
        <v>0</v>
      </c>
      <c r="AA30" s="327"/>
      <c r="AB30" s="400">
        <v>-30</v>
      </c>
      <c r="AC30" s="371"/>
      <c r="AD30" s="226">
        <f t="shared" si="19"/>
        <v>-90</v>
      </c>
      <c r="AE30" s="368">
        <f t="shared" si="34"/>
        <v>0</v>
      </c>
      <c r="AF30" s="337">
        <v>68</v>
      </c>
      <c r="AG30" s="338">
        <v>68</v>
      </c>
      <c r="AH30" s="336">
        <v>68</v>
      </c>
      <c r="AI30" s="161">
        <f t="shared" si="20"/>
        <v>68</v>
      </c>
      <c r="AJ30" s="162">
        <f t="shared" si="21"/>
        <v>68</v>
      </c>
      <c r="AK30" s="163">
        <f t="shared" si="35"/>
        <v>0</v>
      </c>
      <c r="AL30" s="164">
        <f t="shared" si="36"/>
        <v>0</v>
      </c>
      <c r="AM30" s="164">
        <f t="shared" si="37"/>
        <v>0</v>
      </c>
      <c r="AN30" s="164">
        <f t="shared" si="38"/>
        <v>0</v>
      </c>
      <c r="AO30" s="164">
        <f t="shared" si="39"/>
        <v>0</v>
      </c>
      <c r="AP30" s="610" t="str">
        <f t="shared" si="41"/>
        <v xml:space="preserve"> </v>
      </c>
      <c r="AQ30" s="613" t="str">
        <f t="shared" si="40"/>
        <v xml:space="preserve"> </v>
      </c>
      <c r="AR30" s="613">
        <f t="shared" si="42"/>
        <v>68</v>
      </c>
      <c r="AS30" s="613" t="str">
        <f t="shared" si="43"/>
        <v xml:space="preserve"> </v>
      </c>
      <c r="AT30" s="613" t="str">
        <f t="shared" si="44"/>
        <v xml:space="preserve"> </v>
      </c>
      <c r="AU30" s="613" t="str">
        <f t="shared" si="45"/>
        <v xml:space="preserve"> </v>
      </c>
      <c r="AV30" s="614" t="str">
        <f t="shared" si="46"/>
        <v xml:space="preserve"> </v>
      </c>
      <c r="AW30" s="196">
        <f t="shared" si="22"/>
        <v>9</v>
      </c>
      <c r="AX30" s="165" t="str">
        <f t="shared" si="23"/>
        <v/>
      </c>
      <c r="AY30" s="193" t="str">
        <f t="shared" si="24"/>
        <v/>
      </c>
      <c r="AZ30" s="183">
        <f t="shared" si="25"/>
        <v>9</v>
      </c>
      <c r="BA30" s="173">
        <f t="shared" si="26"/>
        <v>3</v>
      </c>
      <c r="BB30" s="174" t="str">
        <f t="shared" si="27"/>
        <v/>
      </c>
      <c r="BC30" s="186" t="str">
        <f t="shared" si="48"/>
        <v/>
      </c>
      <c r="BD30" s="174">
        <f t="shared" si="28"/>
        <v>3</v>
      </c>
      <c r="BE30" s="201">
        <f t="shared" si="29"/>
        <v>3</v>
      </c>
      <c r="BF30" s="174" t="str">
        <f t="shared" si="30"/>
        <v/>
      </c>
      <c r="BG30" s="186" t="str">
        <f t="shared" si="31"/>
        <v/>
      </c>
      <c r="BH30" s="175">
        <f t="shared" si="32"/>
        <v>3</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37.5" x14ac:dyDescent="0.3">
      <c r="A31" s="221"/>
      <c r="B31" s="222"/>
      <c r="C31" s="214">
        <v>20</v>
      </c>
      <c r="D31" s="691" t="s">
        <v>3477</v>
      </c>
      <c r="E31" s="18" t="s">
        <v>3478</v>
      </c>
      <c r="F31" s="17" t="s">
        <v>0</v>
      </c>
      <c r="G31" s="131">
        <v>42640</v>
      </c>
      <c r="H31" s="133">
        <v>42640</v>
      </c>
      <c r="I31" s="140" t="s">
        <v>0</v>
      </c>
      <c r="J31" s="78"/>
      <c r="K31" s="144"/>
      <c r="L31" s="119"/>
      <c r="M31" s="394">
        <v>42641</v>
      </c>
      <c r="N31" s="158">
        <f t="shared" si="33"/>
        <v>2</v>
      </c>
      <c r="O31" s="27"/>
      <c r="P31" s="27"/>
      <c r="Q31" s="27" t="s">
        <v>0</v>
      </c>
      <c r="R31" s="27"/>
      <c r="S31" s="27"/>
      <c r="T31" s="28"/>
      <c r="U31" s="29"/>
      <c r="V31" s="32">
        <v>1.5</v>
      </c>
      <c r="W31" s="318">
        <v>4</v>
      </c>
      <c r="X31" s="319"/>
      <c r="Y31" s="160">
        <f t="shared" si="17"/>
        <v>5.5</v>
      </c>
      <c r="Z31" s="159">
        <f t="shared" si="18"/>
        <v>0</v>
      </c>
      <c r="AA31" s="327"/>
      <c r="AB31" s="400">
        <v>-30</v>
      </c>
      <c r="AC31" s="371"/>
      <c r="AD31" s="226">
        <f t="shared" si="19"/>
        <v>-95</v>
      </c>
      <c r="AE31" s="368">
        <f t="shared" si="34"/>
        <v>0</v>
      </c>
      <c r="AF31" s="339">
        <v>7.75</v>
      </c>
      <c r="AG31" s="338">
        <v>7.75</v>
      </c>
      <c r="AH31" s="336">
        <v>7.75</v>
      </c>
      <c r="AI31" s="161">
        <f t="shared" si="20"/>
        <v>7.75</v>
      </c>
      <c r="AJ31" s="162">
        <f t="shared" si="21"/>
        <v>7.75</v>
      </c>
      <c r="AK31" s="163">
        <f t="shared" si="35"/>
        <v>0</v>
      </c>
      <c r="AL31" s="164">
        <f t="shared" si="36"/>
        <v>0</v>
      </c>
      <c r="AM31" s="164">
        <f t="shared" si="37"/>
        <v>0</v>
      </c>
      <c r="AN31" s="164">
        <f t="shared" si="38"/>
        <v>0</v>
      </c>
      <c r="AO31" s="164">
        <f t="shared" si="39"/>
        <v>0</v>
      </c>
      <c r="AP31" s="610" t="str">
        <f t="shared" si="41"/>
        <v xml:space="preserve"> </v>
      </c>
      <c r="AQ31" s="613">
        <f t="shared" si="40"/>
        <v>7.75</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f t="shared" si="22"/>
        <v>2</v>
      </c>
      <c r="AX31" s="165" t="str">
        <f t="shared" si="23"/>
        <v/>
      </c>
      <c r="AY31" s="193" t="str">
        <f t="shared" si="24"/>
        <v/>
      </c>
      <c r="AZ31" s="183">
        <f t="shared" si="25"/>
        <v>2</v>
      </c>
      <c r="BA31" s="173">
        <f t="shared" si="26"/>
        <v>1.5</v>
      </c>
      <c r="BB31" s="174" t="str">
        <f t="shared" si="27"/>
        <v/>
      </c>
      <c r="BC31" s="186" t="str">
        <f t="shared" si="48"/>
        <v/>
      </c>
      <c r="BD31" s="174">
        <f t="shared" si="28"/>
        <v>1.5</v>
      </c>
      <c r="BE31" s="201">
        <f t="shared" si="29"/>
        <v>4</v>
      </c>
      <c r="BF31" s="174" t="str">
        <f t="shared" si="30"/>
        <v/>
      </c>
      <c r="BG31" s="186" t="str">
        <f t="shared" si="31"/>
        <v/>
      </c>
      <c r="BH31" s="175">
        <f t="shared" si="32"/>
        <v>4</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689" t="s">
        <v>3479</v>
      </c>
      <c r="E32" s="16" t="s">
        <v>3476</v>
      </c>
      <c r="F32" s="17" t="s">
        <v>0</v>
      </c>
      <c r="G32" s="134">
        <v>42648</v>
      </c>
      <c r="H32" s="135">
        <v>42648</v>
      </c>
      <c r="I32" s="141" t="s">
        <v>0</v>
      </c>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7"/>
        <v>0</v>
      </c>
      <c r="AC32" s="371"/>
      <c r="AD32" s="226">
        <f t="shared" si="19"/>
        <v>0</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1"/>
        <v xml:space="preserve"> </v>
      </c>
      <c r="AQ32" s="613" t="str">
        <f t="shared" si="40"/>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37.5" x14ac:dyDescent="0.3">
      <c r="A33" s="221"/>
      <c r="B33" s="222"/>
      <c r="C33" s="214">
        <v>22</v>
      </c>
      <c r="D33" s="689" t="s">
        <v>3480</v>
      </c>
      <c r="E33" s="16" t="s">
        <v>3470</v>
      </c>
      <c r="F33" s="17" t="s">
        <v>0</v>
      </c>
      <c r="G33" s="134">
        <v>42649</v>
      </c>
      <c r="H33" s="135">
        <v>42649</v>
      </c>
      <c r="I33" s="141" t="s">
        <v>0</v>
      </c>
      <c r="J33" s="25"/>
      <c r="K33" s="145"/>
      <c r="L33" s="28"/>
      <c r="M33" s="395">
        <v>42704</v>
      </c>
      <c r="N33" s="158">
        <f t="shared" si="33"/>
        <v>40</v>
      </c>
      <c r="O33" s="27"/>
      <c r="P33" s="27"/>
      <c r="Q33" s="27" t="s">
        <v>0</v>
      </c>
      <c r="R33" s="27"/>
      <c r="S33" s="27"/>
      <c r="T33" s="28"/>
      <c r="U33" s="29"/>
      <c r="V33" s="32">
        <v>0.25</v>
      </c>
      <c r="W33" s="318">
        <v>1.5</v>
      </c>
      <c r="X33" s="319"/>
      <c r="Y33" s="160">
        <f t="shared" si="17"/>
        <v>1.75</v>
      </c>
      <c r="Z33" s="159">
        <f t="shared" si="18"/>
        <v>0</v>
      </c>
      <c r="AA33" s="327"/>
      <c r="AB33" s="400">
        <v>-30</v>
      </c>
      <c r="AC33" s="371"/>
      <c r="AD33" s="226">
        <f t="shared" si="19"/>
        <v>-32.5</v>
      </c>
      <c r="AE33" s="368">
        <f t="shared" si="34"/>
        <v>0</v>
      </c>
      <c r="AF33" s="339">
        <v>24</v>
      </c>
      <c r="AG33" s="338">
        <v>24</v>
      </c>
      <c r="AH33" s="336">
        <v>24</v>
      </c>
      <c r="AI33" s="161">
        <f t="shared" si="20"/>
        <v>24</v>
      </c>
      <c r="AJ33" s="162">
        <f t="shared" si="21"/>
        <v>24</v>
      </c>
      <c r="AK33" s="163">
        <f t="shared" si="35"/>
        <v>0</v>
      </c>
      <c r="AL33" s="164">
        <f t="shared" si="36"/>
        <v>0</v>
      </c>
      <c r="AM33" s="164">
        <f t="shared" si="37"/>
        <v>0</v>
      </c>
      <c r="AN33" s="164">
        <f t="shared" si="38"/>
        <v>0</v>
      </c>
      <c r="AO33" s="164">
        <f t="shared" si="39"/>
        <v>0</v>
      </c>
      <c r="AP33" s="610" t="str">
        <f t="shared" si="41"/>
        <v xml:space="preserve"> </v>
      </c>
      <c r="AQ33" s="613">
        <f t="shared" si="40"/>
        <v>24</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f t="shared" si="22"/>
        <v>40</v>
      </c>
      <c r="AX33" s="165" t="str">
        <f t="shared" si="23"/>
        <v/>
      </c>
      <c r="AY33" s="193" t="str">
        <f t="shared" si="24"/>
        <v/>
      </c>
      <c r="AZ33" s="183">
        <f t="shared" si="25"/>
        <v>40</v>
      </c>
      <c r="BA33" s="173">
        <f t="shared" si="26"/>
        <v>0.25</v>
      </c>
      <c r="BB33" s="174" t="str">
        <f t="shared" si="27"/>
        <v/>
      </c>
      <c r="BC33" s="186" t="str">
        <f t="shared" si="48"/>
        <v/>
      </c>
      <c r="BD33" s="174">
        <f t="shared" si="28"/>
        <v>0.25</v>
      </c>
      <c r="BE33" s="201">
        <f t="shared" si="29"/>
        <v>1.5</v>
      </c>
      <c r="BF33" s="174" t="str">
        <f t="shared" si="30"/>
        <v/>
      </c>
      <c r="BG33" s="186" t="str">
        <f t="shared" si="31"/>
        <v/>
      </c>
      <c r="BH33" s="175">
        <f t="shared" si="32"/>
        <v>1.5</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689" t="s">
        <v>3481</v>
      </c>
      <c r="E34" s="16" t="s">
        <v>3482</v>
      </c>
      <c r="F34" s="17" t="s">
        <v>0</v>
      </c>
      <c r="G34" s="131">
        <v>42654</v>
      </c>
      <c r="H34" s="136">
        <v>42654</v>
      </c>
      <c r="I34" s="140" t="s">
        <v>0</v>
      </c>
      <c r="J34" s="78"/>
      <c r="K34" s="144"/>
      <c r="L34" s="119"/>
      <c r="M34" s="394">
        <v>42657</v>
      </c>
      <c r="N34" s="158">
        <f t="shared" si="33"/>
        <v>4</v>
      </c>
      <c r="O34" s="27" t="s">
        <v>0</v>
      </c>
      <c r="P34" s="27"/>
      <c r="Q34" s="27"/>
      <c r="R34" s="27"/>
      <c r="S34" s="27"/>
      <c r="T34" s="28"/>
      <c r="U34" s="29"/>
      <c r="V34" s="32">
        <v>0.25</v>
      </c>
      <c r="W34" s="318">
        <v>0.25</v>
      </c>
      <c r="X34" s="319"/>
      <c r="Y34" s="160">
        <f t="shared" si="17"/>
        <v>0.5</v>
      </c>
      <c r="Z34" s="159">
        <f t="shared" si="18"/>
        <v>0</v>
      </c>
      <c r="AA34" s="327"/>
      <c r="AB34" s="400">
        <f t="shared" si="47"/>
        <v>0</v>
      </c>
      <c r="AC34" s="371"/>
      <c r="AD34" s="226">
        <f t="shared" si="19"/>
        <v>-7.5</v>
      </c>
      <c r="AE34" s="368">
        <f t="shared" si="34"/>
        <v>0</v>
      </c>
      <c r="AF34" s="339">
        <v>0.5</v>
      </c>
      <c r="AG34" s="338">
        <v>0.5</v>
      </c>
      <c r="AH34" s="336">
        <v>0.5</v>
      </c>
      <c r="AI34" s="161">
        <f t="shared" si="20"/>
        <v>0.5</v>
      </c>
      <c r="AJ34" s="162">
        <f t="shared" si="21"/>
        <v>0.5</v>
      </c>
      <c r="AK34" s="163">
        <f t="shared" si="35"/>
        <v>0</v>
      </c>
      <c r="AL34" s="164">
        <f t="shared" si="36"/>
        <v>0</v>
      </c>
      <c r="AM34" s="164">
        <f t="shared" si="37"/>
        <v>0</v>
      </c>
      <c r="AN34" s="164">
        <f t="shared" si="38"/>
        <v>0</v>
      </c>
      <c r="AO34" s="164">
        <f t="shared" si="39"/>
        <v>0</v>
      </c>
      <c r="AP34" s="610">
        <f t="shared" si="41"/>
        <v>0.5</v>
      </c>
      <c r="AQ34" s="613" t="str">
        <f t="shared" si="40"/>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f t="shared" si="22"/>
        <v>4</v>
      </c>
      <c r="AX34" s="165" t="str">
        <f t="shared" si="23"/>
        <v/>
      </c>
      <c r="AY34" s="193" t="str">
        <f t="shared" si="24"/>
        <v/>
      </c>
      <c r="AZ34" s="183">
        <f t="shared" si="25"/>
        <v>4</v>
      </c>
      <c r="BA34" s="173">
        <f t="shared" si="26"/>
        <v>0.25</v>
      </c>
      <c r="BB34" s="174" t="str">
        <f t="shared" si="27"/>
        <v/>
      </c>
      <c r="BC34" s="186" t="str">
        <f t="shared" si="48"/>
        <v/>
      </c>
      <c r="BD34" s="174">
        <f t="shared" si="28"/>
        <v>0.25</v>
      </c>
      <c r="BE34" s="201">
        <f t="shared" si="29"/>
        <v>0.25</v>
      </c>
      <c r="BF34" s="174" t="str">
        <f t="shared" si="30"/>
        <v/>
      </c>
      <c r="BG34" s="186" t="str">
        <f t="shared" si="31"/>
        <v/>
      </c>
      <c r="BH34" s="175">
        <f t="shared" si="32"/>
        <v>0.25</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37.5" x14ac:dyDescent="0.3">
      <c r="A35" s="221"/>
      <c r="B35" s="222"/>
      <c r="C35" s="213">
        <v>24</v>
      </c>
      <c r="D35" s="691" t="s">
        <v>3463</v>
      </c>
      <c r="E35" s="18" t="s">
        <v>3464</v>
      </c>
      <c r="F35" s="17" t="s">
        <v>0</v>
      </c>
      <c r="G35" s="131">
        <v>42655</v>
      </c>
      <c r="H35" s="133">
        <v>42655</v>
      </c>
      <c r="I35" s="140" t="s">
        <v>0</v>
      </c>
      <c r="J35" s="78"/>
      <c r="K35" s="144"/>
      <c r="L35" s="119"/>
      <c r="M35" s="394">
        <v>42662</v>
      </c>
      <c r="N35" s="158">
        <f t="shared" si="33"/>
        <v>6</v>
      </c>
      <c r="O35" s="27"/>
      <c r="P35" s="27"/>
      <c r="Q35" s="27" t="s">
        <v>0</v>
      </c>
      <c r="R35" s="27"/>
      <c r="S35" s="27"/>
      <c r="T35" s="28"/>
      <c r="U35" s="29"/>
      <c r="V35" s="32">
        <v>0.25</v>
      </c>
      <c r="W35" s="318">
        <v>1</v>
      </c>
      <c r="X35" s="319"/>
      <c r="Y35" s="160">
        <f t="shared" si="17"/>
        <v>1.25</v>
      </c>
      <c r="Z35" s="159">
        <f t="shared" si="18"/>
        <v>0</v>
      </c>
      <c r="AA35" s="327"/>
      <c r="AB35" s="400">
        <v>-30</v>
      </c>
      <c r="AC35" s="371"/>
      <c r="AD35" s="226">
        <f t="shared" si="19"/>
        <v>-22.5</v>
      </c>
      <c r="AE35" s="368">
        <v>0</v>
      </c>
      <c r="AF35" s="339">
        <v>64.5</v>
      </c>
      <c r="AG35" s="338">
        <v>64.5</v>
      </c>
      <c r="AH35" s="336">
        <v>64.5</v>
      </c>
      <c r="AI35" s="161">
        <f t="shared" si="20"/>
        <v>64.5</v>
      </c>
      <c r="AJ35" s="162">
        <f t="shared" si="21"/>
        <v>64.5</v>
      </c>
      <c r="AK35" s="163">
        <f t="shared" si="35"/>
        <v>0</v>
      </c>
      <c r="AL35" s="164">
        <f t="shared" si="36"/>
        <v>0</v>
      </c>
      <c r="AM35" s="164">
        <f t="shared" si="37"/>
        <v>0</v>
      </c>
      <c r="AN35" s="164">
        <f t="shared" si="38"/>
        <v>0</v>
      </c>
      <c r="AO35" s="164">
        <f t="shared" si="39"/>
        <v>0</v>
      </c>
      <c r="AP35" s="610" t="str">
        <f t="shared" si="41"/>
        <v xml:space="preserve"> </v>
      </c>
      <c r="AQ35" s="613" t="str">
        <f t="shared" si="40"/>
        <v xml:space="preserve"> </v>
      </c>
      <c r="AR35" s="613">
        <f t="shared" si="42"/>
        <v>64.5</v>
      </c>
      <c r="AS35" s="613" t="str">
        <f t="shared" si="43"/>
        <v xml:space="preserve"> </v>
      </c>
      <c r="AT35" s="613" t="str">
        <f t="shared" si="44"/>
        <v xml:space="preserve"> </v>
      </c>
      <c r="AU35" s="613" t="str">
        <f t="shared" si="45"/>
        <v xml:space="preserve"> </v>
      </c>
      <c r="AV35" s="614" t="str">
        <f t="shared" si="46"/>
        <v xml:space="preserve"> </v>
      </c>
      <c r="AW35" s="196">
        <f t="shared" si="22"/>
        <v>6</v>
      </c>
      <c r="AX35" s="165" t="str">
        <f t="shared" si="23"/>
        <v/>
      </c>
      <c r="AY35" s="193" t="str">
        <f t="shared" si="24"/>
        <v/>
      </c>
      <c r="AZ35" s="183">
        <f t="shared" si="25"/>
        <v>6</v>
      </c>
      <c r="BA35" s="173">
        <f t="shared" si="26"/>
        <v>0.25</v>
      </c>
      <c r="BB35" s="174" t="str">
        <f t="shared" si="27"/>
        <v/>
      </c>
      <c r="BC35" s="186" t="str">
        <f t="shared" si="48"/>
        <v/>
      </c>
      <c r="BD35" s="174">
        <f t="shared" si="28"/>
        <v>0.25</v>
      </c>
      <c r="BE35" s="201">
        <f t="shared" si="29"/>
        <v>1</v>
      </c>
      <c r="BF35" s="174" t="str">
        <f t="shared" si="30"/>
        <v/>
      </c>
      <c r="BG35" s="186" t="str">
        <f t="shared" si="31"/>
        <v/>
      </c>
      <c r="BH35" s="175">
        <f t="shared" si="32"/>
        <v>1</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37.5" x14ac:dyDescent="0.3">
      <c r="A36" s="221"/>
      <c r="B36" s="222"/>
      <c r="C36" s="214">
        <v>25</v>
      </c>
      <c r="D36" s="689" t="s">
        <v>3465</v>
      </c>
      <c r="E36" s="16" t="s">
        <v>3466</v>
      </c>
      <c r="F36" s="17" t="s">
        <v>0</v>
      </c>
      <c r="G36" s="134">
        <v>42661</v>
      </c>
      <c r="H36" s="135">
        <v>42661</v>
      </c>
      <c r="I36" s="141" t="s">
        <v>0</v>
      </c>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7"/>
        <v>0</v>
      </c>
      <c r="AC36" s="371"/>
      <c r="AD36" s="226">
        <f t="shared" si="19"/>
        <v>0</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1"/>
        <v xml:space="preserve"> </v>
      </c>
      <c r="AQ36" s="613" t="str">
        <f t="shared" si="40"/>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689" t="s">
        <v>3483</v>
      </c>
      <c r="E37" s="16" t="s">
        <v>3478</v>
      </c>
      <c r="F37" s="17" t="s">
        <v>0</v>
      </c>
      <c r="G37" s="134">
        <v>42668</v>
      </c>
      <c r="H37" s="135">
        <v>42668</v>
      </c>
      <c r="I37" s="141" t="s">
        <v>0</v>
      </c>
      <c r="J37" s="25"/>
      <c r="K37" s="145"/>
      <c r="L37" s="28"/>
      <c r="M37" s="395">
        <v>42669</v>
      </c>
      <c r="N37" s="158">
        <f t="shared" si="33"/>
        <v>2</v>
      </c>
      <c r="O37" s="27" t="s">
        <v>0</v>
      </c>
      <c r="P37" s="27"/>
      <c r="Q37" s="27"/>
      <c r="R37" s="27"/>
      <c r="S37" s="27"/>
      <c r="T37" s="28"/>
      <c r="U37" s="29"/>
      <c r="V37" s="32">
        <v>0.5</v>
      </c>
      <c r="W37" s="318"/>
      <c r="X37" s="319"/>
      <c r="Y37" s="160">
        <f t="shared" si="17"/>
        <v>0.5</v>
      </c>
      <c r="Z37" s="159">
        <f t="shared" si="18"/>
        <v>0</v>
      </c>
      <c r="AA37" s="327"/>
      <c r="AB37" s="400">
        <v>-30</v>
      </c>
      <c r="AC37" s="371"/>
      <c r="AD37" s="226">
        <f t="shared" si="19"/>
        <v>-5</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1"/>
        <v xml:space="preserve"> </v>
      </c>
      <c r="AQ37" s="613" t="str">
        <f t="shared" si="40"/>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f t="shared" si="22"/>
        <v>2</v>
      </c>
      <c r="AX37" s="165" t="str">
        <f t="shared" si="23"/>
        <v/>
      </c>
      <c r="AY37" s="193" t="str">
        <f t="shared" si="24"/>
        <v/>
      </c>
      <c r="AZ37" s="183">
        <f t="shared" si="25"/>
        <v>2</v>
      </c>
      <c r="BA37" s="173">
        <f t="shared" si="26"/>
        <v>0.5</v>
      </c>
      <c r="BB37" s="174" t="str">
        <f t="shared" si="27"/>
        <v/>
      </c>
      <c r="BC37" s="186" t="str">
        <f t="shared" si="48"/>
        <v/>
      </c>
      <c r="BD37" s="174">
        <f t="shared" si="28"/>
        <v>0.5</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689" t="s">
        <v>3484</v>
      </c>
      <c r="E38" s="16" t="s">
        <v>2607</v>
      </c>
      <c r="F38" s="17" t="s">
        <v>0</v>
      </c>
      <c r="G38" s="134">
        <v>42670</v>
      </c>
      <c r="H38" s="135">
        <v>42670</v>
      </c>
      <c r="I38" s="141" t="s">
        <v>0</v>
      </c>
      <c r="J38" s="25"/>
      <c r="K38" s="145"/>
      <c r="L38" s="28"/>
      <c r="M38" s="395">
        <v>42676</v>
      </c>
      <c r="N38" s="158">
        <f t="shared" si="33"/>
        <v>5</v>
      </c>
      <c r="O38" s="27" t="s">
        <v>0</v>
      </c>
      <c r="P38" s="27"/>
      <c r="Q38" s="27"/>
      <c r="R38" s="27"/>
      <c r="S38" s="27"/>
      <c r="T38" s="28"/>
      <c r="U38" s="29"/>
      <c r="V38" s="32">
        <v>0.25</v>
      </c>
      <c r="W38" s="318">
        <v>2</v>
      </c>
      <c r="X38" s="319"/>
      <c r="Y38" s="160">
        <f t="shared" si="17"/>
        <v>2.25</v>
      </c>
      <c r="Z38" s="159">
        <f t="shared" si="18"/>
        <v>0</v>
      </c>
      <c r="AA38" s="327"/>
      <c r="AB38" s="400">
        <v>-30</v>
      </c>
      <c r="AC38" s="371"/>
      <c r="AD38" s="226">
        <f t="shared" si="19"/>
        <v>-42.5</v>
      </c>
      <c r="AE38" s="368">
        <f t="shared" si="34"/>
        <v>0</v>
      </c>
      <c r="AF38" s="339">
        <v>239.5</v>
      </c>
      <c r="AG38" s="338">
        <v>239.5</v>
      </c>
      <c r="AH38" s="336">
        <v>239.5</v>
      </c>
      <c r="AI38" s="161">
        <f t="shared" si="20"/>
        <v>239.5</v>
      </c>
      <c r="AJ38" s="162">
        <f t="shared" si="21"/>
        <v>239.5</v>
      </c>
      <c r="AK38" s="163">
        <f t="shared" si="35"/>
        <v>0</v>
      </c>
      <c r="AL38" s="164">
        <f t="shared" si="36"/>
        <v>0</v>
      </c>
      <c r="AM38" s="164">
        <f t="shared" si="37"/>
        <v>0</v>
      </c>
      <c r="AN38" s="164">
        <f t="shared" si="38"/>
        <v>0</v>
      </c>
      <c r="AO38" s="164">
        <f t="shared" si="39"/>
        <v>0</v>
      </c>
      <c r="AP38" s="610" t="str">
        <f t="shared" si="41"/>
        <v xml:space="preserve"> </v>
      </c>
      <c r="AQ38" s="613" t="str">
        <f t="shared" si="40"/>
        <v xml:space="preserve"> </v>
      </c>
      <c r="AR38" s="613" t="str">
        <f t="shared" si="42"/>
        <v xml:space="preserve"> </v>
      </c>
      <c r="AS38" s="613">
        <f t="shared" si="43"/>
        <v>239.5</v>
      </c>
      <c r="AT38" s="613" t="str">
        <f t="shared" si="44"/>
        <v xml:space="preserve"> </v>
      </c>
      <c r="AU38" s="613" t="str">
        <f t="shared" si="45"/>
        <v xml:space="preserve"> </v>
      </c>
      <c r="AV38" s="614" t="str">
        <f t="shared" si="46"/>
        <v xml:space="preserve"> </v>
      </c>
      <c r="AW38" s="196">
        <f t="shared" si="22"/>
        <v>5</v>
      </c>
      <c r="AX38" s="165" t="str">
        <f t="shared" si="23"/>
        <v/>
      </c>
      <c r="AY38" s="193" t="str">
        <f t="shared" si="24"/>
        <v/>
      </c>
      <c r="AZ38" s="183">
        <f t="shared" si="25"/>
        <v>5</v>
      </c>
      <c r="BA38" s="173">
        <f t="shared" si="26"/>
        <v>0.25</v>
      </c>
      <c r="BB38" s="174" t="str">
        <f t="shared" si="27"/>
        <v/>
      </c>
      <c r="BC38" s="186" t="str">
        <f t="shared" si="48"/>
        <v/>
      </c>
      <c r="BD38" s="174">
        <f t="shared" si="28"/>
        <v>0.25</v>
      </c>
      <c r="BE38" s="201">
        <f t="shared" si="29"/>
        <v>2</v>
      </c>
      <c r="BF38" s="174" t="str">
        <f t="shared" si="30"/>
        <v/>
      </c>
      <c r="BG38" s="186" t="str">
        <f t="shared" si="31"/>
        <v/>
      </c>
      <c r="BH38" s="175">
        <f t="shared" si="32"/>
        <v>2</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56.25" x14ac:dyDescent="0.3">
      <c r="A39" s="221"/>
      <c r="B39" s="222"/>
      <c r="C39" s="214">
        <v>28</v>
      </c>
      <c r="D39" s="691" t="s">
        <v>3485</v>
      </c>
      <c r="E39" s="18" t="s">
        <v>3470</v>
      </c>
      <c r="F39" s="17" t="s">
        <v>0</v>
      </c>
      <c r="G39" s="134">
        <v>42677</v>
      </c>
      <c r="H39" s="135">
        <v>42677</v>
      </c>
      <c r="I39" s="141" t="s">
        <v>0</v>
      </c>
      <c r="J39" s="25"/>
      <c r="K39" s="145"/>
      <c r="L39" s="28"/>
      <c r="M39" s="395">
        <v>42695</v>
      </c>
      <c r="N39" s="158">
        <f t="shared" si="33"/>
        <v>13</v>
      </c>
      <c r="O39" s="27" t="s">
        <v>0</v>
      </c>
      <c r="P39" s="27"/>
      <c r="Q39" s="27"/>
      <c r="R39" s="27"/>
      <c r="S39" s="27"/>
      <c r="T39" s="28"/>
      <c r="U39" s="29"/>
      <c r="V39" s="32">
        <v>0.25</v>
      </c>
      <c r="W39" s="318">
        <v>0.25</v>
      </c>
      <c r="X39" s="319"/>
      <c r="Y39" s="160">
        <f t="shared" si="17"/>
        <v>0.5</v>
      </c>
      <c r="Z39" s="159">
        <f t="shared" si="18"/>
        <v>0</v>
      </c>
      <c r="AA39" s="327"/>
      <c r="AB39" s="400">
        <v>-30</v>
      </c>
      <c r="AC39" s="371"/>
      <c r="AD39" s="226">
        <f t="shared" si="19"/>
        <v>-7.5</v>
      </c>
      <c r="AE39" s="368">
        <f t="shared" si="34"/>
        <v>0</v>
      </c>
      <c r="AF39" s="339">
        <v>48</v>
      </c>
      <c r="AG39" s="338">
        <v>48</v>
      </c>
      <c r="AH39" s="336">
        <v>48</v>
      </c>
      <c r="AI39" s="161">
        <f t="shared" si="20"/>
        <v>48</v>
      </c>
      <c r="AJ39" s="162">
        <f t="shared" si="21"/>
        <v>48</v>
      </c>
      <c r="AK39" s="163">
        <f t="shared" si="35"/>
        <v>0</v>
      </c>
      <c r="AL39" s="164">
        <f t="shared" si="36"/>
        <v>0</v>
      </c>
      <c r="AM39" s="164">
        <f t="shared" si="37"/>
        <v>0</v>
      </c>
      <c r="AN39" s="164">
        <f t="shared" si="38"/>
        <v>0</v>
      </c>
      <c r="AO39" s="164">
        <f t="shared" si="39"/>
        <v>0</v>
      </c>
      <c r="AP39" s="610" t="str">
        <f t="shared" si="41"/>
        <v xml:space="preserve"> </v>
      </c>
      <c r="AQ39" s="613">
        <f t="shared" si="40"/>
        <v>48</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f t="shared" si="22"/>
        <v>13</v>
      </c>
      <c r="AX39" s="165" t="str">
        <f t="shared" si="23"/>
        <v/>
      </c>
      <c r="AY39" s="193" t="str">
        <f t="shared" si="24"/>
        <v/>
      </c>
      <c r="AZ39" s="183">
        <f t="shared" si="25"/>
        <v>13</v>
      </c>
      <c r="BA39" s="173">
        <f t="shared" si="26"/>
        <v>0.25</v>
      </c>
      <c r="BB39" s="174" t="str">
        <f t="shared" si="27"/>
        <v/>
      </c>
      <c r="BC39" s="186" t="str">
        <f t="shared" si="48"/>
        <v/>
      </c>
      <c r="BD39" s="174">
        <f t="shared" si="28"/>
        <v>0.25</v>
      </c>
      <c r="BE39" s="201">
        <f t="shared" si="29"/>
        <v>0.25</v>
      </c>
      <c r="BF39" s="174" t="str">
        <f t="shared" si="30"/>
        <v/>
      </c>
      <c r="BG39" s="186" t="str">
        <f t="shared" si="31"/>
        <v/>
      </c>
      <c r="BH39" s="175">
        <f t="shared" si="32"/>
        <v>0.25</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689" t="s">
        <v>3486</v>
      </c>
      <c r="E40" s="16" t="s">
        <v>3464</v>
      </c>
      <c r="F40" s="17" t="s">
        <v>0</v>
      </c>
      <c r="G40" s="134">
        <v>42696</v>
      </c>
      <c r="H40" s="135">
        <v>42696</v>
      </c>
      <c r="I40" s="141" t="s">
        <v>0</v>
      </c>
      <c r="J40" s="25"/>
      <c r="K40" s="145"/>
      <c r="L40" s="28"/>
      <c r="M40" s="395">
        <v>42713</v>
      </c>
      <c r="N40" s="158">
        <f t="shared" si="33"/>
        <v>14</v>
      </c>
      <c r="O40" s="27"/>
      <c r="P40" s="27"/>
      <c r="Q40" s="27" t="s">
        <v>0</v>
      </c>
      <c r="R40" s="27"/>
      <c r="S40" s="27"/>
      <c r="T40" s="28"/>
      <c r="U40" s="29"/>
      <c r="V40" s="32">
        <v>0.25</v>
      </c>
      <c r="W40" s="318">
        <v>1</v>
      </c>
      <c r="X40" s="319"/>
      <c r="Y40" s="160">
        <f t="shared" si="17"/>
        <v>1.25</v>
      </c>
      <c r="Z40" s="159">
        <f t="shared" si="18"/>
        <v>0</v>
      </c>
      <c r="AA40" s="327"/>
      <c r="AB40" s="400">
        <v>-30</v>
      </c>
      <c r="AC40" s="371"/>
      <c r="AD40" s="226">
        <f t="shared" si="19"/>
        <v>-22.5</v>
      </c>
      <c r="AE40" s="368">
        <f t="shared" si="34"/>
        <v>0</v>
      </c>
      <c r="AF40" s="339">
        <v>64.5</v>
      </c>
      <c r="AG40" s="338">
        <v>64.5</v>
      </c>
      <c r="AH40" s="336">
        <v>64.5</v>
      </c>
      <c r="AI40" s="161">
        <f t="shared" si="20"/>
        <v>64.5</v>
      </c>
      <c r="AJ40" s="162">
        <f t="shared" si="21"/>
        <v>64.5</v>
      </c>
      <c r="AK40" s="163">
        <f t="shared" si="35"/>
        <v>0</v>
      </c>
      <c r="AL40" s="164">
        <f t="shared" si="36"/>
        <v>0</v>
      </c>
      <c r="AM40" s="164">
        <f t="shared" si="37"/>
        <v>0</v>
      </c>
      <c r="AN40" s="164">
        <f t="shared" si="38"/>
        <v>0</v>
      </c>
      <c r="AO40" s="164">
        <f t="shared" si="39"/>
        <v>0</v>
      </c>
      <c r="AP40" s="610" t="str">
        <f t="shared" si="41"/>
        <v xml:space="preserve"> </v>
      </c>
      <c r="AQ40" s="613" t="str">
        <f t="shared" si="40"/>
        <v xml:space="preserve"> </v>
      </c>
      <c r="AR40" s="613">
        <f t="shared" si="42"/>
        <v>64.5</v>
      </c>
      <c r="AS40" s="613" t="str">
        <f t="shared" si="43"/>
        <v xml:space="preserve"> </v>
      </c>
      <c r="AT40" s="613" t="str">
        <f t="shared" si="44"/>
        <v xml:space="preserve"> </v>
      </c>
      <c r="AU40" s="613" t="str">
        <f t="shared" si="45"/>
        <v xml:space="preserve"> </v>
      </c>
      <c r="AV40" s="614" t="str">
        <f t="shared" si="46"/>
        <v xml:space="preserve"> </v>
      </c>
      <c r="AW40" s="196">
        <f t="shared" si="22"/>
        <v>14</v>
      </c>
      <c r="AX40" s="165" t="str">
        <f t="shared" si="23"/>
        <v/>
      </c>
      <c r="AY40" s="193" t="str">
        <f t="shared" si="24"/>
        <v/>
      </c>
      <c r="AZ40" s="183">
        <f t="shared" si="25"/>
        <v>14</v>
      </c>
      <c r="BA40" s="173">
        <f t="shared" si="26"/>
        <v>0.25</v>
      </c>
      <c r="BB40" s="174" t="str">
        <f t="shared" si="27"/>
        <v/>
      </c>
      <c r="BC40" s="186" t="str">
        <f t="shared" si="48"/>
        <v/>
      </c>
      <c r="BD40" s="174">
        <f t="shared" si="28"/>
        <v>0.25</v>
      </c>
      <c r="BE40" s="201">
        <f t="shared" si="29"/>
        <v>1</v>
      </c>
      <c r="BF40" s="174" t="str">
        <f t="shared" si="30"/>
        <v/>
      </c>
      <c r="BG40" s="186" t="str">
        <f t="shared" si="31"/>
        <v/>
      </c>
      <c r="BH40" s="175">
        <f t="shared" si="32"/>
        <v>1</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37.5" x14ac:dyDescent="0.3">
      <c r="A41" s="221"/>
      <c r="B41" s="222"/>
      <c r="C41" s="214">
        <v>30</v>
      </c>
      <c r="D41" s="689" t="s">
        <v>3471</v>
      </c>
      <c r="E41" s="16" t="s">
        <v>3472</v>
      </c>
      <c r="F41" s="17" t="s">
        <v>0</v>
      </c>
      <c r="G41" s="131">
        <v>42704</v>
      </c>
      <c r="H41" s="133">
        <v>42704</v>
      </c>
      <c r="I41" s="140" t="s">
        <v>0</v>
      </c>
      <c r="J41" s="25"/>
      <c r="K41" s="145"/>
      <c r="L41" s="28"/>
      <c r="M41" s="395">
        <v>42738</v>
      </c>
      <c r="N41" s="158">
        <f t="shared" si="33"/>
        <v>25</v>
      </c>
      <c r="O41" s="27"/>
      <c r="P41" s="27"/>
      <c r="Q41" s="27" t="s">
        <v>0</v>
      </c>
      <c r="R41" s="27"/>
      <c r="S41" s="27"/>
      <c r="T41" s="28"/>
      <c r="U41" s="29"/>
      <c r="V41" s="32">
        <v>0.75</v>
      </c>
      <c r="W41" s="318">
        <v>1.5</v>
      </c>
      <c r="X41" s="319"/>
      <c r="Y41" s="160">
        <f t="shared" si="17"/>
        <v>2.25</v>
      </c>
      <c r="Z41" s="159">
        <f t="shared" si="18"/>
        <v>0</v>
      </c>
      <c r="AA41" s="327"/>
      <c r="AB41" s="400">
        <v>-30</v>
      </c>
      <c r="AC41" s="371"/>
      <c r="AD41" s="226">
        <f t="shared" si="19"/>
        <v>-37.5</v>
      </c>
      <c r="AE41" s="368">
        <f t="shared" si="34"/>
        <v>0</v>
      </c>
      <c r="AF41" s="339">
        <v>57.25</v>
      </c>
      <c r="AG41" s="338">
        <v>57.25</v>
      </c>
      <c r="AH41" s="336">
        <v>57.25</v>
      </c>
      <c r="AI41" s="161">
        <f t="shared" si="20"/>
        <v>57.25</v>
      </c>
      <c r="AJ41" s="162">
        <f t="shared" si="21"/>
        <v>57.25</v>
      </c>
      <c r="AK41" s="163">
        <f t="shared" si="35"/>
        <v>0</v>
      </c>
      <c r="AL41" s="164">
        <f t="shared" si="36"/>
        <v>0</v>
      </c>
      <c r="AM41" s="164">
        <f t="shared" si="37"/>
        <v>0</v>
      </c>
      <c r="AN41" s="164">
        <f t="shared" si="38"/>
        <v>0</v>
      </c>
      <c r="AO41" s="164">
        <f t="shared" si="39"/>
        <v>0</v>
      </c>
      <c r="AP41" s="610" t="str">
        <f t="shared" si="41"/>
        <v xml:space="preserve"> </v>
      </c>
      <c r="AQ41" s="613" t="str">
        <f t="shared" si="40"/>
        <v xml:space="preserve"> </v>
      </c>
      <c r="AR41" s="613">
        <f t="shared" si="42"/>
        <v>57.25</v>
      </c>
      <c r="AS41" s="613" t="str">
        <f t="shared" si="43"/>
        <v xml:space="preserve"> </v>
      </c>
      <c r="AT41" s="613" t="str">
        <f t="shared" si="44"/>
        <v xml:space="preserve"> </v>
      </c>
      <c r="AU41" s="613" t="str">
        <f t="shared" si="45"/>
        <v xml:space="preserve"> </v>
      </c>
      <c r="AV41" s="614" t="str">
        <f t="shared" si="46"/>
        <v xml:space="preserve"> </v>
      </c>
      <c r="AW41" s="196">
        <f t="shared" si="22"/>
        <v>25</v>
      </c>
      <c r="AX41" s="165" t="str">
        <f t="shared" si="23"/>
        <v/>
      </c>
      <c r="AY41" s="193" t="str">
        <f t="shared" si="24"/>
        <v/>
      </c>
      <c r="AZ41" s="183">
        <f t="shared" si="25"/>
        <v>25</v>
      </c>
      <c r="BA41" s="173">
        <f t="shared" si="26"/>
        <v>0.75</v>
      </c>
      <c r="BB41" s="174" t="str">
        <f t="shared" si="27"/>
        <v/>
      </c>
      <c r="BC41" s="186" t="str">
        <f t="shared" si="48"/>
        <v/>
      </c>
      <c r="BD41" s="174">
        <f t="shared" si="28"/>
        <v>0.75</v>
      </c>
      <c r="BE41" s="201">
        <f t="shared" si="29"/>
        <v>1.5</v>
      </c>
      <c r="BF41" s="174" t="str">
        <f t="shared" si="30"/>
        <v/>
      </c>
      <c r="BG41" s="186" t="str">
        <f t="shared" si="31"/>
        <v/>
      </c>
      <c r="BH41" s="175">
        <f t="shared" si="32"/>
        <v>1.5</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56.25" x14ac:dyDescent="0.3">
      <c r="A42" s="221"/>
      <c r="B42" s="222"/>
      <c r="C42" s="213">
        <v>31</v>
      </c>
      <c r="D42" s="696" t="s">
        <v>3487</v>
      </c>
      <c r="E42" s="16" t="s">
        <v>3470</v>
      </c>
      <c r="F42" s="17" t="s">
        <v>0</v>
      </c>
      <c r="G42" s="134">
        <v>42711</v>
      </c>
      <c r="H42" s="135">
        <v>42711</v>
      </c>
      <c r="I42" s="141" t="s">
        <v>0</v>
      </c>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7"/>
        <v>0</v>
      </c>
      <c r="AC42" s="371"/>
      <c r="AD42" s="226">
        <f t="shared" si="19"/>
        <v>0</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1"/>
        <v xml:space="preserve"> </v>
      </c>
      <c r="AQ42" s="613" t="str">
        <f t="shared" si="40"/>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37.5" x14ac:dyDescent="0.3">
      <c r="A43" s="221"/>
      <c r="B43" s="222"/>
      <c r="C43" s="214">
        <v>32</v>
      </c>
      <c r="D43" s="691" t="s">
        <v>3488</v>
      </c>
      <c r="E43" s="18" t="s">
        <v>3489</v>
      </c>
      <c r="F43" s="17" t="s">
        <v>0</v>
      </c>
      <c r="G43" s="134">
        <v>42717</v>
      </c>
      <c r="H43" s="135">
        <v>42707</v>
      </c>
      <c r="I43" s="141" t="s">
        <v>0</v>
      </c>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7"/>
        <v>0</v>
      </c>
      <c r="AC43" s="371"/>
      <c r="AD43" s="226">
        <f t="shared" si="19"/>
        <v>0</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1"/>
        <v xml:space="preserve"> </v>
      </c>
      <c r="AQ43" s="613" t="str">
        <f t="shared" si="40"/>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37.5" x14ac:dyDescent="0.3">
      <c r="A44" s="221"/>
      <c r="B44" s="222"/>
      <c r="C44" s="214">
        <v>33</v>
      </c>
      <c r="D44" s="689" t="s">
        <v>3490</v>
      </c>
      <c r="E44" s="16" t="s">
        <v>3491</v>
      </c>
      <c r="F44" s="17" t="s">
        <v>0</v>
      </c>
      <c r="G44" s="134">
        <v>42720</v>
      </c>
      <c r="H44" s="135">
        <v>42720</v>
      </c>
      <c r="I44" s="141" t="s">
        <v>0</v>
      </c>
      <c r="J44" s="25"/>
      <c r="K44" s="145"/>
      <c r="L44" s="28"/>
      <c r="M44" s="395">
        <v>42723</v>
      </c>
      <c r="N44" s="158">
        <f t="shared" si="33"/>
        <v>2</v>
      </c>
      <c r="O44" s="27"/>
      <c r="P44" s="27"/>
      <c r="Q44" s="27" t="s">
        <v>0</v>
      </c>
      <c r="R44" s="27"/>
      <c r="S44" s="27"/>
      <c r="T44" s="28"/>
      <c r="U44" s="29"/>
      <c r="V44" s="32">
        <v>0.5</v>
      </c>
      <c r="W44" s="318">
        <v>0.5</v>
      </c>
      <c r="X44" s="319"/>
      <c r="Y44" s="160">
        <f t="shared" si="17"/>
        <v>1</v>
      </c>
      <c r="Z44" s="159">
        <f t="shared" si="18"/>
        <v>0</v>
      </c>
      <c r="AA44" s="327"/>
      <c r="AB44" s="400">
        <v>-30</v>
      </c>
      <c r="AC44" s="371"/>
      <c r="AD44" s="226">
        <f t="shared" si="19"/>
        <v>-15</v>
      </c>
      <c r="AE44" s="368">
        <f t="shared" si="34"/>
        <v>0</v>
      </c>
      <c r="AF44" s="339">
        <v>32</v>
      </c>
      <c r="AG44" s="338">
        <v>32</v>
      </c>
      <c r="AH44" s="336">
        <v>32</v>
      </c>
      <c r="AI44" s="161">
        <f t="shared" si="20"/>
        <v>32</v>
      </c>
      <c r="AJ44" s="162">
        <f t="shared" si="21"/>
        <v>32</v>
      </c>
      <c r="AK44" s="163">
        <f t="shared" si="35"/>
        <v>0</v>
      </c>
      <c r="AL44" s="164">
        <f t="shared" si="36"/>
        <v>0</v>
      </c>
      <c r="AM44" s="164">
        <f t="shared" si="37"/>
        <v>0</v>
      </c>
      <c r="AN44" s="164">
        <f t="shared" si="38"/>
        <v>0</v>
      </c>
      <c r="AO44" s="164">
        <f t="shared" si="39"/>
        <v>0</v>
      </c>
      <c r="AP44" s="610" t="str">
        <f t="shared" si="41"/>
        <v xml:space="preserve"> </v>
      </c>
      <c r="AQ44" s="613">
        <f t="shared" si="40"/>
        <v>32</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f t="shared" si="22"/>
        <v>2</v>
      </c>
      <c r="AX44" s="165" t="str">
        <f t="shared" si="23"/>
        <v/>
      </c>
      <c r="AY44" s="193" t="str">
        <f t="shared" si="24"/>
        <v/>
      </c>
      <c r="AZ44" s="183">
        <f t="shared" si="25"/>
        <v>2</v>
      </c>
      <c r="BA44" s="173">
        <f t="shared" si="26"/>
        <v>0.5</v>
      </c>
      <c r="BB44" s="174" t="str">
        <f t="shared" si="27"/>
        <v/>
      </c>
      <c r="BC44" s="186" t="str">
        <f t="shared" si="48"/>
        <v/>
      </c>
      <c r="BD44" s="174">
        <f t="shared" si="28"/>
        <v>0.5</v>
      </c>
      <c r="BE44" s="201">
        <f t="shared" si="29"/>
        <v>0.5</v>
      </c>
      <c r="BF44" s="174" t="str">
        <f t="shared" si="30"/>
        <v/>
      </c>
      <c r="BG44" s="186" t="str">
        <f t="shared" si="31"/>
        <v/>
      </c>
      <c r="BH44" s="175">
        <f t="shared" si="32"/>
        <v>0.5</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689" t="s">
        <v>3492</v>
      </c>
      <c r="E45" s="16" t="s">
        <v>3470</v>
      </c>
      <c r="F45" s="17" t="s">
        <v>0</v>
      </c>
      <c r="G45" s="134">
        <v>42723</v>
      </c>
      <c r="H45" s="135">
        <v>42723</v>
      </c>
      <c r="I45" s="141" t="s">
        <v>0</v>
      </c>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7"/>
        <v>0</v>
      </c>
      <c r="AC45" s="371"/>
      <c r="AD45" s="226">
        <f t="shared" si="19"/>
        <v>0</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1"/>
        <v xml:space="preserve"> </v>
      </c>
      <c r="AQ45" s="613" t="str">
        <f t="shared" si="40"/>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689" t="s">
        <v>3493</v>
      </c>
      <c r="E46" s="16" t="s">
        <v>3458</v>
      </c>
      <c r="F46" s="17" t="s">
        <v>0</v>
      </c>
      <c r="G46" s="134">
        <v>42725</v>
      </c>
      <c r="H46" s="135">
        <v>42725</v>
      </c>
      <c r="I46" s="141" t="s">
        <v>0</v>
      </c>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7"/>
        <v>0</v>
      </c>
      <c r="AC46" s="371"/>
      <c r="AD46" s="226">
        <f t="shared" si="19"/>
        <v>0</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1"/>
        <v xml:space="preserve"> </v>
      </c>
      <c r="AQ46" s="613" t="str">
        <f t="shared" si="40"/>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691"/>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7"/>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1"/>
        <v xml:space="preserve"> </v>
      </c>
      <c r="AQ47" s="613" t="str">
        <f t="shared" si="40"/>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689"/>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7"/>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1"/>
        <v xml:space="preserve"> </v>
      </c>
      <c r="AQ48" s="613" t="str">
        <f t="shared" si="40"/>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689"/>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7"/>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1"/>
        <v xml:space="preserve"> </v>
      </c>
      <c r="AQ49" s="613" t="str">
        <f t="shared" si="40"/>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689"/>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7"/>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1"/>
        <v xml:space="preserve"> </v>
      </c>
      <c r="AQ50" s="613" t="str">
        <f t="shared" si="40"/>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691"/>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7"/>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1"/>
        <v xml:space="preserve"> </v>
      </c>
      <c r="AQ51" s="613" t="str">
        <f t="shared" si="40"/>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689"/>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7"/>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1"/>
        <v xml:space="preserve"> </v>
      </c>
      <c r="AQ52" s="613" t="str">
        <f t="shared" si="40"/>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689"/>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7"/>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1"/>
        <v xml:space="preserve"> </v>
      </c>
      <c r="AQ53" s="613" t="str">
        <f t="shared" si="40"/>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689"/>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7"/>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1"/>
        <v xml:space="preserve"> </v>
      </c>
      <c r="AQ54" s="613" t="str">
        <f t="shared" si="40"/>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691"/>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7"/>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1"/>
        <v xml:space="preserve"> </v>
      </c>
      <c r="AQ55" s="613" t="str">
        <f t="shared" si="40"/>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689"/>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7"/>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1"/>
        <v xml:space="preserve"> </v>
      </c>
      <c r="AQ56" s="613" t="str">
        <f t="shared" si="40"/>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689"/>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7"/>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1"/>
        <v xml:space="preserve"> </v>
      </c>
      <c r="AQ57" s="613" t="str">
        <f t="shared" si="40"/>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689"/>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7"/>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1"/>
        <v xml:space="preserve"> </v>
      </c>
      <c r="AQ58" s="613" t="str">
        <f t="shared" si="40"/>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689"/>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7"/>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1"/>
        <v xml:space="preserve"> </v>
      </c>
      <c r="AQ59" s="613" t="str">
        <f t="shared" si="40"/>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693"/>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7"/>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1"/>
        <v xml:space="preserve"> </v>
      </c>
      <c r="AQ60" s="613" t="str">
        <f t="shared" si="40"/>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689"/>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7"/>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1"/>
        <v xml:space="preserve"> </v>
      </c>
      <c r="AQ61" s="613" t="str">
        <f t="shared" si="40"/>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7"/>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1"/>
        <v xml:space="preserve"> </v>
      </c>
      <c r="AQ62" s="613" t="str">
        <f t="shared" si="40"/>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7"/>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1"/>
        <v xml:space="preserve"> </v>
      </c>
      <c r="AQ63" s="613" t="str">
        <f t="shared" si="40"/>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7"/>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1"/>
        <v xml:space="preserve"> </v>
      </c>
      <c r="AQ64" s="613" t="str">
        <f t="shared" si="40"/>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7"/>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1"/>
        <v xml:space="preserve"> </v>
      </c>
      <c r="AQ65" s="613" t="str">
        <f t="shared" si="40"/>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689"/>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7"/>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1"/>
        <v xml:space="preserve"> </v>
      </c>
      <c r="AQ66" s="613" t="str">
        <f t="shared" si="40"/>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689"/>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7"/>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1"/>
        <v xml:space="preserve"> </v>
      </c>
      <c r="AQ67" s="613" t="str">
        <f t="shared" si="40"/>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689"/>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7"/>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1"/>
        <v xml:space="preserve"> </v>
      </c>
      <c r="AQ68" s="613" t="str">
        <f t="shared" si="40"/>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691"/>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7"/>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1"/>
        <v xml:space="preserve"> </v>
      </c>
      <c r="AQ69" s="613" t="str">
        <f t="shared" si="40"/>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692"/>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7"/>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1"/>
        <v xml:space="preserve"> </v>
      </c>
      <c r="AQ70" s="613" t="str">
        <f t="shared" si="40"/>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689"/>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7"/>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1"/>
        <v xml:space="preserve"> </v>
      </c>
      <c r="AQ71" s="613" t="str">
        <f t="shared" si="40"/>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689"/>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7"/>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1"/>
        <v xml:space="preserve"> </v>
      </c>
      <c r="AQ72" s="613" t="str">
        <f t="shared" si="40"/>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91"/>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7"/>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1"/>
        <v xml:space="preserve"> </v>
      </c>
      <c r="AQ73" s="613" t="str">
        <f t="shared" si="40"/>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89"/>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7"/>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1"/>
        <v xml:space="preserve"> </v>
      </c>
      <c r="AQ74" s="613" t="str">
        <f t="shared" si="40"/>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689"/>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7"/>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1"/>
        <v xml:space="preserve"> </v>
      </c>
      <c r="AQ75" s="613" t="str">
        <f t="shared" si="40"/>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689"/>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7"/>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1"/>
        <v xml:space="preserve"> </v>
      </c>
      <c r="AQ76" s="613" t="str">
        <f t="shared" si="40"/>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691"/>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7"/>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689"/>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689"/>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689"/>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691"/>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689"/>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689"/>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689"/>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691"/>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689"/>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689"/>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89"/>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691"/>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689"/>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689"/>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689"/>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691"/>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689"/>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89"/>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689"/>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91"/>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689"/>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689"/>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689"/>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691"/>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689"/>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689"/>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689"/>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691"/>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689"/>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689"/>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689"/>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689"/>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693"/>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689"/>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689"/>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689"/>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689"/>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691"/>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692"/>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689"/>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689"/>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691"/>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689"/>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689"/>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689"/>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691"/>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689"/>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689"/>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689"/>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691"/>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689"/>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689"/>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689"/>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691"/>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689"/>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689"/>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689"/>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691"/>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689"/>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689"/>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689"/>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691"/>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689"/>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689"/>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689"/>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691"/>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689"/>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689"/>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689"/>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691"/>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689"/>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689"/>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689"/>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691"/>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689"/>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689"/>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689"/>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689"/>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693"/>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689"/>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689"/>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689"/>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689"/>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691"/>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692"/>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689"/>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689"/>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691"/>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689"/>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689"/>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689"/>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691"/>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689"/>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689"/>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689"/>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691"/>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689"/>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689"/>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689"/>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691"/>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689"/>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689"/>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689"/>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691"/>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689"/>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689"/>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689"/>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691"/>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689"/>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689"/>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689"/>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691"/>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689"/>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689"/>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689"/>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691"/>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689"/>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689"/>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689"/>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691"/>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689"/>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689"/>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689"/>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689"/>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693"/>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689"/>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689"/>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689"/>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689"/>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691"/>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692"/>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689"/>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689"/>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691"/>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689"/>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689"/>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689"/>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691"/>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689"/>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689"/>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689"/>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691"/>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689"/>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689"/>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689"/>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691"/>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689"/>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689"/>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689"/>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691"/>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689"/>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689"/>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689"/>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691"/>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689"/>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689"/>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689"/>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691"/>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689"/>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689"/>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689"/>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691"/>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689"/>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689"/>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689"/>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691"/>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689"/>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689"/>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689"/>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689"/>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693"/>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689"/>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689"/>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689"/>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689"/>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691"/>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692"/>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689"/>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689"/>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691"/>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689"/>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689"/>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689"/>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691"/>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689"/>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689"/>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689"/>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691"/>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689"/>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689"/>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689"/>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691"/>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689"/>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689"/>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689"/>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691"/>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689"/>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689"/>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689"/>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691"/>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689"/>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689"/>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689"/>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691"/>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689"/>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689"/>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689"/>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691"/>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689"/>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689"/>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689"/>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691"/>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689"/>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689"/>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689"/>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689"/>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693"/>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689"/>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689"/>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689"/>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689"/>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691"/>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692"/>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689"/>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689"/>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691"/>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689"/>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689"/>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689"/>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691"/>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689"/>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689"/>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689"/>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691"/>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689"/>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689"/>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689"/>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691"/>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689"/>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689"/>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689"/>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691"/>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689"/>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689"/>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689"/>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691"/>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689"/>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689"/>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689"/>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691"/>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689"/>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689"/>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689"/>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691"/>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689"/>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689"/>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689"/>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691"/>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689"/>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689"/>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689"/>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689"/>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693"/>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689"/>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689"/>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689"/>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689"/>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691"/>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692"/>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689"/>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689"/>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691"/>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689"/>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689"/>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689"/>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691"/>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689"/>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689"/>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689"/>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691"/>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689"/>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689"/>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689"/>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691"/>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689"/>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689"/>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689"/>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691"/>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689"/>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689"/>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689"/>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691"/>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689"/>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689"/>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689"/>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691"/>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689"/>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689"/>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689"/>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691"/>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689"/>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689"/>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689"/>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691"/>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689"/>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689"/>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689"/>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689"/>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693"/>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689"/>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689"/>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689"/>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689"/>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691"/>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692"/>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689"/>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689"/>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691"/>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689"/>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689"/>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689"/>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691"/>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689"/>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689"/>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689"/>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691"/>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689"/>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689"/>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689"/>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691"/>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689"/>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689"/>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689"/>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691"/>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689"/>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689"/>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689"/>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691"/>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689"/>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689"/>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689"/>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691"/>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689"/>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689"/>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689"/>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691"/>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689"/>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689"/>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689"/>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691"/>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689"/>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689"/>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689"/>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689"/>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693"/>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689"/>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689"/>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689"/>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689"/>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691"/>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692"/>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689"/>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689"/>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691"/>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689"/>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689"/>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689"/>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691"/>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689"/>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689"/>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689"/>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691"/>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689"/>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689"/>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689"/>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691"/>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689"/>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689"/>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689"/>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691"/>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689"/>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689"/>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689"/>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691"/>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689"/>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689"/>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689"/>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691"/>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689"/>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689"/>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689"/>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691"/>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689"/>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689"/>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689"/>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691"/>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689"/>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689"/>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689"/>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689"/>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693"/>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689"/>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689"/>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689"/>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689"/>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691"/>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692"/>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689"/>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689"/>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691"/>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689"/>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689"/>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689"/>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691"/>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689"/>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689"/>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689"/>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691"/>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689"/>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689"/>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689"/>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691"/>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689"/>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689"/>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689"/>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691"/>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689"/>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689"/>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689"/>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691"/>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689"/>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689"/>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689"/>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691"/>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689"/>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689"/>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689"/>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691"/>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689"/>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689"/>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689"/>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691"/>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689"/>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689"/>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689"/>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689"/>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693"/>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689"/>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689"/>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689"/>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689"/>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691"/>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692"/>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689"/>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689"/>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691"/>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689"/>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689"/>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689"/>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691"/>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689"/>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689"/>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689"/>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691"/>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689"/>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689"/>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689"/>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691"/>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689"/>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row>
    <row r="587" spans="1:69" ht="18.75" x14ac:dyDescent="0.3">
      <c r="A587" s="221"/>
      <c r="B587" s="222"/>
      <c r="C587" s="213">
        <v>576</v>
      </c>
      <c r="D587" s="689"/>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689"/>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691"/>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689"/>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689"/>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689"/>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691"/>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689"/>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689"/>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689"/>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691"/>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689"/>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689"/>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689"/>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691"/>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689"/>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689"/>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689"/>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691"/>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689"/>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689"/>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689"/>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689"/>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693"/>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689"/>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689"/>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689"/>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689"/>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691"/>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692"/>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689"/>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689"/>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691"/>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689"/>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689"/>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689"/>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691"/>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689"/>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689"/>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689"/>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691"/>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689"/>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689"/>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689"/>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691"/>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689"/>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689"/>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689"/>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691"/>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689"/>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689"/>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689"/>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691"/>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689"/>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689"/>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689"/>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691"/>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689"/>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689"/>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689"/>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691"/>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689"/>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689"/>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689"/>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691"/>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689"/>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689"/>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689"/>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689"/>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693"/>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689"/>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689"/>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689"/>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689"/>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691"/>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692"/>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689"/>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689"/>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691"/>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689"/>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689"/>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689"/>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691"/>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689"/>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689"/>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689"/>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691"/>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689"/>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689"/>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689"/>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691"/>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689"/>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689"/>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689"/>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691"/>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689"/>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689"/>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689"/>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691"/>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689"/>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689"/>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689"/>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691"/>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689"/>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689"/>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689"/>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691"/>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689"/>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689"/>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689"/>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691"/>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689"/>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689"/>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689"/>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689"/>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693"/>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689"/>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689"/>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689"/>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689"/>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691"/>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692"/>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689"/>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689"/>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691"/>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689"/>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689"/>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689"/>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691"/>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689"/>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689"/>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689"/>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691"/>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689"/>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689"/>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689"/>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691"/>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689"/>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689"/>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689"/>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691"/>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689"/>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689"/>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689"/>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691"/>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689"/>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689"/>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689"/>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691"/>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689"/>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689"/>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689"/>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691"/>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689"/>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689"/>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689"/>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691"/>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689"/>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689"/>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689"/>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689"/>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693"/>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689"/>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689"/>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689"/>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689"/>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691"/>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692"/>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689"/>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689"/>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691"/>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689"/>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689"/>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689"/>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691"/>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689"/>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689"/>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689"/>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691"/>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689"/>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689"/>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689"/>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691"/>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689"/>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689"/>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689"/>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691"/>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689"/>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689"/>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689"/>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691"/>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689"/>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689"/>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689"/>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691"/>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689"/>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689"/>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689"/>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691"/>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689"/>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689"/>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689"/>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691"/>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689"/>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689"/>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689"/>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689"/>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693"/>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689"/>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689"/>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689"/>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689"/>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691"/>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692"/>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689"/>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689"/>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691"/>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689"/>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689"/>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689"/>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691"/>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689"/>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689"/>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689"/>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691"/>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689"/>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689"/>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689"/>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691"/>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689"/>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689"/>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689"/>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691"/>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689"/>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689"/>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689"/>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691"/>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689"/>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689"/>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689"/>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691"/>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689"/>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689"/>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689"/>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691"/>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689"/>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689"/>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689"/>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691"/>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689"/>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689"/>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689"/>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689"/>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693"/>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689"/>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689"/>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689"/>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689"/>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691"/>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692"/>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689"/>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689"/>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691"/>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689"/>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689"/>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689"/>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691"/>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689"/>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689"/>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689"/>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691"/>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689"/>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689"/>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689"/>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691"/>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689"/>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689"/>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689"/>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691"/>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689"/>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689"/>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689"/>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691"/>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689"/>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689"/>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689"/>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691"/>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689"/>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689"/>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689"/>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691"/>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689"/>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689"/>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689"/>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691"/>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689"/>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689"/>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689"/>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689"/>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693"/>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689"/>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689"/>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689"/>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689"/>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691"/>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692"/>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689"/>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689"/>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691"/>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689"/>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689"/>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689"/>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691"/>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689"/>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689"/>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689"/>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691"/>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689"/>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689"/>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689"/>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691"/>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689"/>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689"/>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689"/>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691"/>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689"/>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689"/>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689"/>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691"/>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689"/>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689"/>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689"/>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691"/>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689"/>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689"/>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689"/>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691"/>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689"/>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689"/>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689"/>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691"/>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689"/>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689"/>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689"/>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689"/>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693"/>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689"/>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689"/>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689"/>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689"/>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691"/>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692"/>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689"/>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689"/>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691"/>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689"/>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689"/>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689"/>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691"/>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689"/>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689"/>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689"/>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691"/>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689"/>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689"/>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689"/>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691"/>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689"/>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689"/>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689"/>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691"/>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689"/>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689"/>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689"/>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691"/>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689"/>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689"/>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689"/>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691"/>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689"/>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689"/>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689"/>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691"/>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691"/>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689"/>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689"/>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689"/>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691"/>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689"/>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689"/>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689"/>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691"/>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694"/>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1" priority="1170" operator="equal">
      <formula>0</formula>
    </cfRule>
  </conditionalFormatting>
  <conditionalFormatting sqref="AI5:AI9 AI12:AI1011">
    <cfRule type="cellIs" dxfId="1010" priority="1169" operator="lessThan">
      <formula>0</formula>
    </cfRule>
  </conditionalFormatting>
  <conditionalFormatting sqref="AE6:AE8">
    <cfRule type="cellIs" dxfId="1009" priority="1166" operator="equal">
      <formula>0</formula>
    </cfRule>
    <cfRule type="cellIs" dxfId="1008" priority="1167" operator="equal">
      <formula>0</formula>
    </cfRule>
    <cfRule type="cellIs" dxfId="1007" priority="1168" operator="equal">
      <formula>0</formula>
    </cfRule>
  </conditionalFormatting>
  <conditionalFormatting sqref="AE3 F11:AC11 AE10:AE1011 AE5:AE8">
    <cfRule type="cellIs" dxfId="1006" priority="1164" operator="greaterThanOrEqual">
      <formula>0</formula>
    </cfRule>
  </conditionalFormatting>
  <conditionalFormatting sqref="AE1:AE3 F11:AC11 AE5:AE8 AE10:AE64990">
    <cfRule type="cellIs" dxfId="1005" priority="1162" operator="equal">
      <formula>0</formula>
    </cfRule>
    <cfRule type="cellIs" dxfId="1004" priority="116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3" priority="1160" operator="lessThan">
      <formula>0</formula>
    </cfRule>
  </conditionalFormatting>
  <conditionalFormatting sqref="AD5:AD8">
    <cfRule type="cellIs" dxfId="1002" priority="1155" operator="lessThan">
      <formula>0</formula>
    </cfRule>
  </conditionalFormatting>
  <conditionalFormatting sqref="AD5:AD8">
    <cfRule type="cellIs" dxfId="1001" priority="1133" stopIfTrue="1" operator="lessThan">
      <formula>0</formula>
    </cfRule>
  </conditionalFormatting>
  <conditionalFormatting sqref="I10:J11">
    <cfRule type="containsText" dxfId="1000" priority="1144" operator="containsText" text="/">
      <formula>NOT(ISERROR(SEARCH("/",I10)))</formula>
    </cfRule>
    <cfRule type="cellIs" dxfId="999" priority="1145" operator="greaterThan">
      <formula>"1/0/1900"</formula>
    </cfRule>
    <cfRule type="cellIs" dxfId="998" priority="1146" operator="greaterThan">
      <formula>0</formula>
    </cfRule>
  </conditionalFormatting>
  <conditionalFormatting sqref="I10:J40 N12:N1011 I42:J1011 J41">
    <cfRule type="cellIs" dxfId="997" priority="1143" operator="greaterThan">
      <formula>0</formula>
    </cfRule>
  </conditionalFormatting>
  <conditionalFormatting sqref="F11:AC11 AE10:AE1011 AE5:AE8">
    <cfRule type="cellIs" dxfId="996" priority="1132" operator="lessThan">
      <formula>0</formula>
    </cfRule>
    <cfRule type="cellIs" dxfId="995" priority="1139" operator="between">
      <formula>-1</formula>
      <formula>999999999999</formula>
    </cfRule>
    <cfRule type="cellIs" dxfId="994" priority="1140" operator="lessThan">
      <formula>0</formula>
    </cfRule>
    <cfRule type="cellIs" dxfId="993" priority="1141" operator="greaterThan">
      <formula>0</formula>
    </cfRule>
    <cfRule type="cellIs" dxfId="992" priority="1142" operator="equal">
      <formula>0</formula>
    </cfRule>
  </conditionalFormatting>
  <conditionalFormatting sqref="F11:AC11 AE10:AE11">
    <cfRule type="cellIs" dxfId="991" priority="1134" stopIfTrue="1" operator="equal">
      <formula>0</formula>
    </cfRule>
    <cfRule type="cellIs" dxfId="990" priority="1135" operator="notBetween">
      <formula>0</formula>
      <formula>1</formula>
    </cfRule>
    <cfRule type="cellIs" priority="1136" stopIfTrue="1" operator="notBetween">
      <formula>0</formula>
      <formula>1</formula>
    </cfRule>
    <cfRule type="cellIs" dxfId="989" priority="1137" operator="between">
      <formula>-1</formula>
      <formula>9999999</formula>
    </cfRule>
  </conditionalFormatting>
  <conditionalFormatting sqref="F11:AC11 AE10:AE1011 AD5:AE8">
    <cfRule type="cellIs" dxfId="988" priority="1138" operator="notBetween">
      <formula>0</formula>
      <formula>1</formula>
    </cfRule>
    <cfRule type="cellIs" dxfId="987" priority="1148" operator="notBetween">
      <formula>0</formula>
      <formula>1</formula>
    </cfRule>
  </conditionalFormatting>
  <conditionalFormatting sqref="N12:N1011">
    <cfRule type="cellIs" dxfId="986" priority="1129" stopIfTrue="1" operator="greaterThan">
      <formula>0</formula>
    </cfRule>
    <cfRule type="cellIs" dxfId="985" priority="1130" stopIfTrue="1" operator="greaterThan">
      <formula>1</formula>
    </cfRule>
    <cfRule type="cellIs" dxfId="984" priority="1131" stopIfTrue="1" operator="lessThan">
      <formula>1</formula>
    </cfRule>
  </conditionalFormatting>
  <conditionalFormatting sqref="V10:X11">
    <cfRule type="cellIs" dxfId="983" priority="1127" stopIfTrue="1" operator="greaterThan">
      <formula>0</formula>
    </cfRule>
    <cfRule type="cellIs" dxfId="982" priority="1128" stopIfTrue="1" operator="greaterThan">
      <formula>0</formula>
    </cfRule>
  </conditionalFormatting>
  <conditionalFormatting sqref="C10:C11">
    <cfRule type="cellIs" dxfId="981" priority="1122" stopIfTrue="1" operator="equal">
      <formula>0</formula>
    </cfRule>
    <cfRule type="cellIs" dxfId="980" priority="1123" stopIfTrue="1" operator="greaterThan">
      <formula>0</formula>
    </cfRule>
    <cfRule type="notContainsBlanks" dxfId="979" priority="1124" stopIfTrue="1">
      <formula>LEN(TRIM(C10))&gt;0</formula>
    </cfRule>
    <cfRule type="cellIs" dxfId="978" priority="1125" stopIfTrue="1" operator="equal">
      <formula>1</formula>
    </cfRule>
    <cfRule type="cellIs" dxfId="977" priority="1126" stopIfTrue="1" operator="greaterThan">
      <formula>1</formula>
    </cfRule>
  </conditionalFormatting>
  <conditionalFormatting sqref="C10:C11">
    <cfRule type="notContainsBlanks" priority="1121" stopIfTrue="1">
      <formula>LEN(TRIM(C10))&gt;0</formula>
    </cfRule>
  </conditionalFormatting>
  <conditionalFormatting sqref="N10:N11">
    <cfRule type="cellIs" dxfId="976" priority="1105" operator="greaterThan">
      <formula>0</formula>
    </cfRule>
    <cfRule type="cellIs" dxfId="975" priority="1106" operator="greaterThan">
      <formula>0</formula>
    </cfRule>
    <cfRule type="uniqueValues" dxfId="974" priority="1107"/>
    <cfRule type="uniqueValues" dxfId="973" priority="1108"/>
    <cfRule type="cellIs" dxfId="972" priority="1109" operator="equal">
      <formula>0</formula>
    </cfRule>
    <cfRule type="cellIs" dxfId="971" priority="1110" operator="lessThan">
      <formula>1</formula>
    </cfRule>
    <cfRule type="containsText" dxfId="970" priority="1111" operator="containsText" text="#NUM!">
      <formula>NOT(ISERROR(SEARCH("#NUM!",N10)))</formula>
    </cfRule>
    <cfRule type="cellIs" dxfId="969" priority="1112" operator="equal">
      <formula>0</formula>
    </cfRule>
    <cfRule type="cellIs" dxfId="968" priority="1113" operator="lessThan">
      <formula>0</formula>
    </cfRule>
    <cfRule type="uniqueValues" dxfId="967" priority="1114"/>
    <cfRule type="duplicateValues" dxfId="966" priority="1115"/>
    <cfRule type="cellIs" dxfId="965" priority="1116" operator="equal">
      <formula>0</formula>
    </cfRule>
    <cfRule type="uniqueValues" dxfId="964" priority="1117"/>
    <cfRule type="cellIs" dxfId="963" priority="1118" operator="equal">
      <formula>0</formula>
    </cfRule>
    <cfRule type="cellIs" dxfId="962" priority="1119" operator="between">
      <formula>1</formula>
      <formula>999999999999999</formula>
    </cfRule>
    <cfRule type="containsText" dxfId="961" priority="1120" operator="containsText" text="#NUM!">
      <formula>NOT(ISERROR(SEARCH("#NUM!",N10)))</formula>
    </cfRule>
  </conditionalFormatting>
  <conditionalFormatting sqref="AW10:AW11 BE10:BG11 AY10:BB11 BC10:BD10 BH10:BI10">
    <cfRule type="containsText" dxfId="960" priority="1099" operator="containsText" text="#DIV/0!">
      <formula>NOT(ISERROR(SEARCH("#DIV/0!",AW10)))</formula>
    </cfRule>
    <cfRule type="cellIs" dxfId="959" priority="1100" operator="lessThan">
      <formula>"&lt;0"</formula>
    </cfRule>
    <cfRule type="cellIs" dxfId="958" priority="1101" operator="lessThan">
      <formula>0</formula>
    </cfRule>
    <cfRule type="containsText" dxfId="957" priority="1102" operator="containsText" text="#DIV/0!">
      <formula>NOT(ISERROR(SEARCH("#DIV/0!",AW10)))</formula>
    </cfRule>
    <cfRule type="containsText" dxfId="956" priority="1103" operator="containsText" text="#DIV/0!">
      <formula>NOT(ISERROR(SEARCH("#DIV/0!",AW10)))</formula>
    </cfRule>
    <cfRule type="containsText" dxfId="955" priority="1104" operator="containsText" text="#div/0/!">
      <formula>NOT(ISERROR(SEARCH("#div/0/!",AW10)))</formula>
    </cfRule>
  </conditionalFormatting>
  <conditionalFormatting sqref="AW10:AW11">
    <cfRule type="cellIs" dxfId="954" priority="1083" operator="greaterThan">
      <formula>0</formula>
    </cfRule>
    <cfRule type="cellIs" dxfId="953" priority="1084" operator="greaterThan">
      <formula>0</formula>
    </cfRule>
    <cfRule type="uniqueValues" dxfId="952" priority="1085"/>
    <cfRule type="uniqueValues" dxfId="951" priority="1086"/>
    <cfRule type="cellIs" dxfId="950" priority="1087" operator="equal">
      <formula>0</formula>
    </cfRule>
    <cfRule type="cellIs" dxfId="949" priority="1088" operator="lessThan">
      <formula>1</formula>
    </cfRule>
    <cfRule type="containsText" dxfId="948" priority="1089" operator="containsText" text="#NUM!">
      <formula>NOT(ISERROR(SEARCH("#NUM!",AW10)))</formula>
    </cfRule>
    <cfRule type="cellIs" dxfId="947" priority="1090" operator="equal">
      <formula>0</formula>
    </cfRule>
    <cfRule type="cellIs" dxfId="946" priority="1091" operator="lessThan">
      <formula>0</formula>
    </cfRule>
    <cfRule type="uniqueValues" dxfId="945" priority="1092"/>
    <cfRule type="duplicateValues" dxfId="944" priority="1093"/>
    <cfRule type="cellIs" dxfId="943" priority="1094" operator="equal">
      <formula>0</formula>
    </cfRule>
    <cfRule type="uniqueValues" dxfId="942" priority="1095"/>
    <cfRule type="cellIs" dxfId="941" priority="1096" operator="equal">
      <formula>0</formula>
    </cfRule>
    <cfRule type="cellIs" dxfId="940" priority="1097" operator="between">
      <formula>1</formula>
      <formula>999999999999999</formula>
    </cfRule>
    <cfRule type="containsText" dxfId="939" priority="1098" operator="containsText" text="#NUM!">
      <formula>NOT(ISERROR(SEARCH("#NUM!",AW10)))</formula>
    </cfRule>
  </conditionalFormatting>
  <conditionalFormatting sqref="AY10:AZ11">
    <cfRule type="cellIs" dxfId="938" priority="1067" operator="greaterThan">
      <formula>0</formula>
    </cfRule>
    <cfRule type="cellIs" dxfId="937" priority="1068" operator="greaterThan">
      <formula>0</formula>
    </cfRule>
    <cfRule type="uniqueValues" dxfId="936" priority="1069"/>
    <cfRule type="uniqueValues" dxfId="935" priority="1070"/>
    <cfRule type="cellIs" dxfId="934" priority="1071" operator="equal">
      <formula>0</formula>
    </cfRule>
    <cfRule type="cellIs" dxfId="933" priority="1072" operator="lessThan">
      <formula>1</formula>
    </cfRule>
    <cfRule type="containsText" dxfId="932" priority="1073" operator="containsText" text="#NUM!">
      <formula>NOT(ISERROR(SEARCH("#NUM!",AY10)))</formula>
    </cfRule>
    <cfRule type="cellIs" dxfId="931" priority="1074" operator="equal">
      <formula>0</formula>
    </cfRule>
    <cfRule type="cellIs" dxfId="930" priority="1075" operator="lessThan">
      <formula>0</formula>
    </cfRule>
    <cfRule type="uniqueValues" dxfId="929" priority="1076"/>
    <cfRule type="duplicateValues" dxfId="928" priority="1077"/>
    <cfRule type="cellIs" dxfId="927" priority="1078" operator="equal">
      <formula>0</formula>
    </cfRule>
    <cfRule type="uniqueValues" dxfId="926" priority="1079"/>
    <cfRule type="cellIs" dxfId="925" priority="1080" operator="equal">
      <formula>0</formula>
    </cfRule>
    <cfRule type="cellIs" dxfId="924" priority="1081" operator="between">
      <formula>1</formula>
      <formula>999999999999999</formula>
    </cfRule>
    <cfRule type="containsText" dxfId="923" priority="1082" operator="containsText" text="#NUM!">
      <formula>NOT(ISERROR(SEARCH("#NUM!",AY10)))</formula>
    </cfRule>
  </conditionalFormatting>
  <conditionalFormatting sqref="BA11">
    <cfRule type="cellIs" dxfId="922" priority="1051" operator="greaterThan">
      <formula>0</formula>
    </cfRule>
    <cfRule type="cellIs" dxfId="921" priority="1052" operator="greaterThan">
      <formula>0</formula>
    </cfRule>
    <cfRule type="uniqueValues" dxfId="920" priority="1053"/>
    <cfRule type="uniqueValues" dxfId="919" priority="1054"/>
    <cfRule type="cellIs" dxfId="918" priority="1055" operator="equal">
      <formula>0</formula>
    </cfRule>
    <cfRule type="cellIs" dxfId="917" priority="1056" operator="lessThan">
      <formula>1</formula>
    </cfRule>
    <cfRule type="containsText" dxfId="916" priority="1057" operator="containsText" text="#NUM!">
      <formula>NOT(ISERROR(SEARCH("#NUM!",BA11)))</formula>
    </cfRule>
    <cfRule type="cellIs" dxfId="915" priority="1058" operator="equal">
      <formula>0</formula>
    </cfRule>
    <cfRule type="cellIs" dxfId="914" priority="1059" operator="lessThan">
      <formula>0</formula>
    </cfRule>
    <cfRule type="uniqueValues" dxfId="913" priority="1060"/>
    <cfRule type="duplicateValues" dxfId="912" priority="1061"/>
    <cfRule type="cellIs" dxfId="911" priority="1062" operator="equal">
      <formula>0</formula>
    </cfRule>
    <cfRule type="uniqueValues" dxfId="910" priority="1063"/>
    <cfRule type="cellIs" dxfId="909" priority="1064" operator="equal">
      <formula>0</formula>
    </cfRule>
    <cfRule type="cellIs" dxfId="908" priority="1065" operator="between">
      <formula>1</formula>
      <formula>999999999999999</formula>
    </cfRule>
    <cfRule type="containsText" dxfId="907" priority="1066" operator="containsText" text="#NUM!">
      <formula>NOT(ISERROR(SEARCH("#NUM!",BA11)))</formula>
    </cfRule>
  </conditionalFormatting>
  <conditionalFormatting sqref="BF10:BG11">
    <cfRule type="cellIs" dxfId="906" priority="1035" operator="greaterThan">
      <formula>0</formula>
    </cfRule>
    <cfRule type="cellIs" dxfId="905" priority="1036" operator="greaterThan">
      <formula>0</formula>
    </cfRule>
    <cfRule type="uniqueValues" dxfId="904" priority="1037"/>
    <cfRule type="uniqueValues" dxfId="903" priority="1038"/>
    <cfRule type="cellIs" dxfId="902" priority="1039" operator="equal">
      <formula>0</formula>
    </cfRule>
    <cfRule type="cellIs" dxfId="901" priority="1040" operator="lessThan">
      <formula>1</formula>
    </cfRule>
    <cfRule type="containsText" dxfId="900" priority="1041" operator="containsText" text="#NUM!">
      <formula>NOT(ISERROR(SEARCH("#NUM!",BF10)))</formula>
    </cfRule>
    <cfRule type="cellIs" dxfId="899" priority="1042" operator="equal">
      <formula>0</formula>
    </cfRule>
    <cfRule type="cellIs" dxfId="898" priority="1043" operator="lessThan">
      <formula>0</formula>
    </cfRule>
    <cfRule type="uniqueValues" dxfId="897" priority="1044"/>
    <cfRule type="duplicateValues" dxfId="896" priority="1045"/>
    <cfRule type="cellIs" dxfId="895" priority="1046" operator="equal">
      <formula>0</formula>
    </cfRule>
    <cfRule type="uniqueValues" dxfId="894" priority="1047"/>
    <cfRule type="cellIs" dxfId="893" priority="1048" operator="equal">
      <formula>0</formula>
    </cfRule>
    <cfRule type="cellIs" dxfId="892" priority="1049" operator="between">
      <formula>1</formula>
      <formula>999999999999999</formula>
    </cfRule>
    <cfRule type="containsText" dxfId="891" priority="1050" operator="containsText" text="#NUM!">
      <formula>NOT(ISERROR(SEARCH("#NUM!",BF10)))</formula>
    </cfRule>
  </conditionalFormatting>
  <conditionalFormatting sqref="BA10">
    <cfRule type="cellIs" dxfId="890" priority="874" operator="greaterThan">
      <formula>0</formula>
    </cfRule>
    <cfRule type="cellIs" dxfId="889" priority="987" operator="greaterThan">
      <formula>0</formula>
    </cfRule>
    <cfRule type="cellIs" dxfId="888" priority="988" operator="greaterThan">
      <formula>0</formula>
    </cfRule>
    <cfRule type="uniqueValues" dxfId="887" priority="989"/>
    <cfRule type="uniqueValues" dxfId="886" priority="990"/>
    <cfRule type="cellIs" dxfId="885" priority="991" operator="equal">
      <formula>0</formula>
    </cfRule>
    <cfRule type="cellIs" dxfId="884" priority="992" operator="lessThan">
      <formula>1</formula>
    </cfRule>
    <cfRule type="containsText" dxfId="883" priority="993" operator="containsText" text="#NUM!">
      <formula>NOT(ISERROR(SEARCH("#NUM!",BA10)))</formula>
    </cfRule>
    <cfRule type="cellIs" dxfId="882" priority="994" operator="equal">
      <formula>0</formula>
    </cfRule>
    <cfRule type="cellIs" dxfId="881" priority="995" operator="lessThan">
      <formula>0</formula>
    </cfRule>
    <cfRule type="uniqueValues" dxfId="880" priority="996"/>
    <cfRule type="duplicateValues" dxfId="879" priority="997"/>
    <cfRule type="cellIs" dxfId="878" priority="998" operator="equal">
      <formula>0</formula>
    </cfRule>
    <cfRule type="uniqueValues" dxfId="877" priority="999"/>
    <cfRule type="cellIs" dxfId="876" priority="1000" operator="equal">
      <formula>0</formula>
    </cfRule>
    <cfRule type="cellIs" dxfId="875" priority="1001" operator="between">
      <formula>1</formula>
      <formula>999999999999999</formula>
    </cfRule>
    <cfRule type="containsText" dxfId="874" priority="1002" operator="containsText" text="#NUM!">
      <formula>NOT(ISERROR(SEARCH("#NUM!",BA10)))</formula>
    </cfRule>
  </conditionalFormatting>
  <conditionalFormatting sqref="BB10">
    <cfRule type="cellIs" dxfId="873" priority="876" operator="equal">
      <formula>0</formula>
    </cfRule>
    <cfRule type="cellIs" dxfId="872" priority="971" operator="greaterThan">
      <formula>0</formula>
    </cfRule>
    <cfRule type="cellIs" dxfId="871" priority="972" operator="greaterThan">
      <formula>0</formula>
    </cfRule>
    <cfRule type="uniqueValues" dxfId="870" priority="973"/>
    <cfRule type="uniqueValues" dxfId="869" priority="974"/>
    <cfRule type="cellIs" dxfId="868" priority="975" operator="equal">
      <formula>0</formula>
    </cfRule>
    <cfRule type="cellIs" dxfId="867" priority="976" operator="lessThan">
      <formula>1</formula>
    </cfRule>
    <cfRule type="containsText" dxfId="866" priority="977" operator="containsText" text="#NUM!">
      <formula>NOT(ISERROR(SEARCH("#NUM!",BB10)))</formula>
    </cfRule>
    <cfRule type="cellIs" dxfId="865" priority="978" operator="equal">
      <formula>0</formula>
    </cfRule>
    <cfRule type="cellIs" dxfId="864" priority="979" operator="lessThan">
      <formula>0</formula>
    </cfRule>
    <cfRule type="uniqueValues" dxfId="863" priority="980"/>
    <cfRule type="duplicateValues" dxfId="862" priority="981"/>
    <cfRule type="cellIs" dxfId="861" priority="982" operator="equal">
      <formula>0</formula>
    </cfRule>
    <cfRule type="uniqueValues" dxfId="860" priority="983"/>
    <cfRule type="cellIs" dxfId="859" priority="984" operator="equal">
      <formula>0</formula>
    </cfRule>
    <cfRule type="cellIs" dxfId="858" priority="985" operator="between">
      <formula>1</formula>
      <formula>999999999999999</formula>
    </cfRule>
    <cfRule type="containsText" dxfId="857" priority="986" operator="containsText" text="#NUM!">
      <formula>NOT(ISERROR(SEARCH("#NUM!",BB10)))</formula>
    </cfRule>
  </conditionalFormatting>
  <conditionalFormatting sqref="BB11">
    <cfRule type="cellIs" dxfId="856" priority="955" operator="greaterThan">
      <formula>0</formula>
    </cfRule>
    <cfRule type="cellIs" dxfId="855" priority="956" operator="greaterThan">
      <formula>0</formula>
    </cfRule>
    <cfRule type="uniqueValues" dxfId="854" priority="957"/>
    <cfRule type="uniqueValues" dxfId="853" priority="958"/>
    <cfRule type="cellIs" dxfId="852" priority="959" operator="equal">
      <formula>0</formula>
    </cfRule>
    <cfRule type="cellIs" dxfId="851" priority="960" operator="lessThan">
      <formula>1</formula>
    </cfRule>
    <cfRule type="containsText" dxfId="850" priority="961" operator="containsText" text="#NUM!">
      <formula>NOT(ISERROR(SEARCH("#NUM!",BB11)))</formula>
    </cfRule>
    <cfRule type="cellIs" dxfId="849" priority="962" operator="equal">
      <formula>0</formula>
    </cfRule>
    <cfRule type="cellIs" dxfId="848" priority="963" operator="lessThan">
      <formula>0</formula>
    </cfRule>
    <cfRule type="uniqueValues" dxfId="847" priority="964"/>
    <cfRule type="duplicateValues" dxfId="846" priority="965"/>
    <cfRule type="cellIs" dxfId="845" priority="966" operator="equal">
      <formula>0</formula>
    </cfRule>
    <cfRule type="uniqueValues" dxfId="844" priority="967"/>
    <cfRule type="cellIs" dxfId="843" priority="968" operator="equal">
      <formula>0</formula>
    </cfRule>
    <cfRule type="cellIs" dxfId="842" priority="969" operator="between">
      <formula>1</formula>
      <formula>999999999999999</formula>
    </cfRule>
    <cfRule type="containsText" dxfId="841" priority="970" operator="containsText" text="#NUM!">
      <formula>NOT(ISERROR(SEARCH("#NUM!",BB11)))</formula>
    </cfRule>
  </conditionalFormatting>
  <conditionalFormatting sqref="BE10">
    <cfRule type="cellIs" dxfId="840" priority="922" operator="greaterThan">
      <formula>0</formula>
    </cfRule>
    <cfRule type="cellIs" dxfId="839" priority="923" operator="greaterThan">
      <formula>0</formula>
    </cfRule>
    <cfRule type="uniqueValues" dxfId="838" priority="924"/>
    <cfRule type="uniqueValues" dxfId="837" priority="925"/>
    <cfRule type="cellIs" dxfId="836" priority="926" operator="equal">
      <formula>0</formula>
    </cfRule>
    <cfRule type="cellIs" dxfId="835" priority="927" operator="lessThan">
      <formula>1</formula>
    </cfRule>
    <cfRule type="containsText" dxfId="834" priority="928" operator="containsText" text="#NUM!">
      <formula>NOT(ISERROR(SEARCH("#NUM!",BE10)))</formula>
    </cfRule>
    <cfRule type="cellIs" dxfId="833" priority="929" operator="equal">
      <formula>0</formula>
    </cfRule>
    <cfRule type="cellIs" dxfId="832" priority="930" operator="lessThan">
      <formula>0</formula>
    </cfRule>
    <cfRule type="uniqueValues" dxfId="831" priority="931"/>
    <cfRule type="duplicateValues" dxfId="830" priority="932"/>
    <cfRule type="cellIs" dxfId="829" priority="933" operator="equal">
      <formula>0</formula>
    </cfRule>
    <cfRule type="uniqueValues" dxfId="828" priority="934"/>
    <cfRule type="cellIs" dxfId="827" priority="935" operator="equal">
      <formula>0</formula>
    </cfRule>
    <cfRule type="cellIs" dxfId="826" priority="936" operator="between">
      <formula>1</formula>
      <formula>999999999999999</formula>
    </cfRule>
    <cfRule type="containsText" dxfId="825" priority="937" operator="containsText" text="#NUM!">
      <formula>NOT(ISERROR(SEARCH("#NUM!",BE10)))</formula>
    </cfRule>
  </conditionalFormatting>
  <conditionalFormatting sqref="BE11">
    <cfRule type="cellIs" dxfId="824" priority="906" operator="greaterThan">
      <formula>0</formula>
    </cfRule>
    <cfRule type="cellIs" dxfId="823" priority="907" operator="greaterThan">
      <formula>0</formula>
    </cfRule>
    <cfRule type="uniqueValues" dxfId="822" priority="908"/>
    <cfRule type="uniqueValues" dxfId="821" priority="909"/>
    <cfRule type="cellIs" dxfId="820" priority="910" operator="equal">
      <formula>0</formula>
    </cfRule>
    <cfRule type="cellIs" dxfId="819" priority="911" operator="lessThan">
      <formula>1</formula>
    </cfRule>
    <cfRule type="containsText" dxfId="818" priority="912" operator="containsText" text="#NUM!">
      <formula>NOT(ISERROR(SEARCH("#NUM!",BE11)))</formula>
    </cfRule>
    <cfRule type="cellIs" dxfId="817" priority="913" operator="equal">
      <formula>0</formula>
    </cfRule>
    <cfRule type="cellIs" dxfId="816" priority="914" operator="lessThan">
      <formula>0</formula>
    </cfRule>
    <cfRule type="uniqueValues" dxfId="815" priority="915"/>
    <cfRule type="duplicateValues" dxfId="814" priority="916"/>
    <cfRule type="cellIs" dxfId="813" priority="917" operator="equal">
      <formula>0</formula>
    </cfRule>
    <cfRule type="uniqueValues" dxfId="812" priority="918"/>
    <cfRule type="cellIs" dxfId="811" priority="919" operator="equal">
      <formula>0</formula>
    </cfRule>
    <cfRule type="cellIs" dxfId="810" priority="920" operator="between">
      <formula>1</formula>
      <formula>999999999999999</formula>
    </cfRule>
    <cfRule type="containsText" dxfId="809" priority="921" operator="containsText" text="#NUM!">
      <formula>NOT(ISERROR(SEARCH("#NUM!",BE11)))</formula>
    </cfRule>
  </conditionalFormatting>
  <conditionalFormatting sqref="BE11:BG11 N11:AC11 AE11:AO11 AW11:BB11">
    <cfRule type="containsErrors" dxfId="808" priority="905" stopIfTrue="1">
      <formula>ISERROR(N11)</formula>
    </cfRule>
  </conditionalFormatting>
  <conditionalFormatting sqref="AB11:AC11">
    <cfRule type="cellIs" dxfId="807" priority="902" operator="lessThan">
      <formula>0</formula>
    </cfRule>
    <cfRule type="cellIs" dxfId="806" priority="903" operator="lessThan">
      <formula>1</formula>
    </cfRule>
  </conditionalFormatting>
  <conditionalFormatting sqref="E10:AC10 C10 AE10:AO10 AW10:BI10">
    <cfRule type="cellIs" dxfId="805" priority="901" operator="lessThan">
      <formula>1</formula>
    </cfRule>
  </conditionalFormatting>
  <conditionalFormatting sqref="AD12:AD1011">
    <cfRule type="cellIs" dxfId="804" priority="899" operator="greaterThan">
      <formula>0</formula>
    </cfRule>
    <cfRule type="cellIs" dxfId="803" priority="900" operator="between">
      <formula>0</formula>
      <formula>9999999999999990</formula>
    </cfRule>
  </conditionalFormatting>
  <conditionalFormatting sqref="AB12:AC15 AB12:AB1011">
    <cfRule type="expression" dxfId="802" priority="898">
      <formula>$F12="x"</formula>
    </cfRule>
  </conditionalFormatting>
  <conditionalFormatting sqref="AB12:AC1011">
    <cfRule type="expression" dxfId="801" priority="897">
      <formula>$F12="x"</formula>
    </cfRule>
  </conditionalFormatting>
  <conditionalFormatting sqref="AB5:AC8">
    <cfRule type="expression" dxfId="800" priority="896">
      <formula>$F5="x"</formula>
    </cfRule>
  </conditionalFormatting>
  <conditionalFormatting sqref="X11:Y11 AJ11:AK11 AN11:AO11 E10:AO10 AW10:BI10">
    <cfRule type="containsErrors" dxfId="799" priority="895">
      <formula>ISERROR(E10)</formula>
    </cfRule>
  </conditionalFormatting>
  <conditionalFormatting sqref="F10:AC10 AE10:AO10 AW10:BI10">
    <cfRule type="cellIs" dxfId="798" priority="894" operator="equal">
      <formula>0</formula>
    </cfRule>
  </conditionalFormatting>
  <conditionalFormatting sqref="E11:AO11 AW11:BI11">
    <cfRule type="containsErrors" dxfId="797" priority="893">
      <formula>ISERROR(E11)</formula>
    </cfRule>
  </conditionalFormatting>
  <conditionalFormatting sqref="V10:Y11 AW11:BI11">
    <cfRule type="cellIs" dxfId="796" priority="888" operator="greaterThanOrEqual">
      <formula>0</formula>
    </cfRule>
  </conditionalFormatting>
  <conditionalFormatting sqref="AE12:AE1011">
    <cfRule type="cellIs" dxfId="795" priority="886" operator="lessThan">
      <formula>0</formula>
    </cfRule>
  </conditionalFormatting>
  <conditionalFormatting sqref="AE10:AF11">
    <cfRule type="cellIs" dxfId="794" priority="885" stopIfTrue="1" operator="greaterThan">
      <formula>0</formula>
    </cfRule>
  </conditionalFormatting>
  <conditionalFormatting sqref="AE11">
    <cfRule type="cellIs" dxfId="793" priority="870" operator="equal">
      <formula>0</formula>
    </cfRule>
    <cfRule type="cellIs" dxfId="792" priority="884" operator="lessThan">
      <formula>1</formula>
    </cfRule>
  </conditionalFormatting>
  <conditionalFormatting sqref="AE11">
    <cfRule type="containsErrors" dxfId="791" priority="1172">
      <formula>ISERROR(AE11)</formula>
    </cfRule>
  </conditionalFormatting>
  <conditionalFormatting sqref="AW10:BI11">
    <cfRule type="cellIs" dxfId="790" priority="875" operator="equal">
      <formula>0</formula>
    </cfRule>
    <cfRule type="cellIs" dxfId="789" priority="877" operator="lessThan">
      <formula>0</formula>
    </cfRule>
  </conditionalFormatting>
  <conditionalFormatting sqref="AM11">
    <cfRule type="containsErrors" dxfId="788" priority="1171">
      <formula>ISERROR(AM11)</formula>
    </cfRule>
  </conditionalFormatting>
  <conditionalFormatting sqref="N11:AC11 AE11:AO11 AW11:BI11">
    <cfRule type="cellIs" dxfId="787" priority="904" operator="lessThan">
      <formula>1</formula>
    </cfRule>
  </conditionalFormatting>
  <conditionalFormatting sqref="AB5:AB8">
    <cfRule type="expression" dxfId="786" priority="869">
      <formula>$F5="x"</formula>
    </cfRule>
  </conditionalFormatting>
  <conditionalFormatting sqref="AB5:AB8">
    <cfRule type="expression" dxfId="785" priority="868">
      <formula>$F5="x"</formula>
    </cfRule>
  </conditionalFormatting>
  <conditionalFormatting sqref="AE5:AE8">
    <cfRule type="cellIs" priority="1165" operator="greaterThan">
      <formula>0</formula>
    </cfRule>
  </conditionalFormatting>
  <conditionalFormatting sqref="AE10">
    <cfRule type="cellIs" dxfId="784" priority="866" operator="greaterThan">
      <formula>0</formula>
    </cfRule>
  </conditionalFormatting>
  <conditionalFormatting sqref="Z11">
    <cfRule type="cellIs" dxfId="783" priority="863" operator="greaterThan">
      <formula>$Z$11</formula>
    </cfRule>
  </conditionalFormatting>
  <conditionalFormatting sqref="Z11:AA11">
    <cfRule type="cellIs" dxfId="782" priority="862" stopIfTrue="1" operator="greaterThan">
      <formula>0</formula>
    </cfRule>
  </conditionalFormatting>
  <conditionalFormatting sqref="BD10">
    <cfRule type="cellIs" dxfId="781" priority="860" stopIfTrue="1" operator="lessThan">
      <formula>0</formula>
    </cfRule>
  </conditionalFormatting>
  <conditionalFormatting sqref="AW10:BI10">
    <cfRule type="cellIs" dxfId="780" priority="861" stopIfTrue="1" operator="greaterThanOrEqual">
      <formula>0</formula>
    </cfRule>
  </conditionalFormatting>
  <conditionalFormatting sqref="AP10 AP5:AP8">
    <cfRule type="cellIs" dxfId="779" priority="745" operator="equal">
      <formula>0</formula>
    </cfRule>
  </conditionalFormatting>
  <conditionalFormatting sqref="AP10">
    <cfRule type="containsText" dxfId="778" priority="739" operator="containsText" text="#DIV/0!">
      <formula>NOT(ISERROR(SEARCH("#DIV/0!",AP10)))</formula>
    </cfRule>
    <cfRule type="cellIs" dxfId="777" priority="740" operator="lessThan">
      <formula>"&lt;0"</formula>
    </cfRule>
    <cfRule type="cellIs" dxfId="776" priority="741" operator="lessThan">
      <formula>0</formula>
    </cfRule>
    <cfRule type="containsText" dxfId="775" priority="742" operator="containsText" text="#DIV/0!">
      <formula>NOT(ISERROR(SEARCH("#DIV/0!",AP10)))</formula>
    </cfRule>
    <cfRule type="containsText" dxfId="774" priority="743" operator="containsText" text="#DIV/0!">
      <formula>NOT(ISERROR(SEARCH("#DIV/0!",AP10)))</formula>
    </cfRule>
    <cfRule type="containsText" dxfId="773" priority="744" operator="containsText" text="#div/0/!">
      <formula>NOT(ISERROR(SEARCH("#div/0/!",AP10)))</formula>
    </cfRule>
  </conditionalFormatting>
  <conditionalFormatting sqref="AP10">
    <cfRule type="cellIs" dxfId="772" priority="737" operator="lessThan">
      <formula>1</formula>
    </cfRule>
  </conditionalFormatting>
  <conditionalFormatting sqref="AP10">
    <cfRule type="containsErrors" dxfId="771" priority="736">
      <formula>ISERROR(AP10)</formula>
    </cfRule>
  </conditionalFormatting>
  <conditionalFormatting sqref="AP10">
    <cfRule type="cellIs" dxfId="770" priority="735" operator="equal">
      <formula>0</formula>
    </cfRule>
  </conditionalFormatting>
  <conditionalFormatting sqref="AP11:AV11">
    <cfRule type="cellIs" dxfId="769" priority="2" stopIfTrue="1" operator="lessThanOrEqual">
      <formula>0</formula>
    </cfRule>
    <cfRule type="containsErrors" dxfId="768" priority="734">
      <formula>ISERROR(AP11)</formula>
    </cfRule>
  </conditionalFormatting>
  <conditionalFormatting sqref="AP11:AV11">
    <cfRule type="cellIs" dxfId="767" priority="733" stopIfTrue="1" operator="greaterThan">
      <formula>0</formula>
    </cfRule>
  </conditionalFormatting>
  <conditionalFormatting sqref="AP10:AP11 AQ11:AV11">
    <cfRule type="cellIs" dxfId="766" priority="731" operator="equal">
      <formula>0</formula>
    </cfRule>
    <cfRule type="cellIs" dxfId="765" priority="732" operator="lessThan">
      <formula>0</formula>
    </cfRule>
  </conditionalFormatting>
  <conditionalFormatting sqref="AP11:AV11">
    <cfRule type="cellIs" dxfId="764" priority="738" stopIfTrue="1" operator="lessThan">
      <formula>1</formula>
    </cfRule>
  </conditionalFormatting>
  <conditionalFormatting sqref="AP10">
    <cfRule type="cellIs" dxfId="763" priority="730" operator="greaterThanOrEqual">
      <formula>0</formula>
    </cfRule>
  </conditionalFormatting>
  <conditionalFormatting sqref="AP10">
    <cfRule type="cellIs" dxfId="762" priority="746" operator="greaterThan">
      <formula>0</formula>
    </cfRule>
    <cfRule type="cellIs" dxfId="761" priority="747" operator="greaterThan">
      <formula>0</formula>
    </cfRule>
    <cfRule type="uniqueValues" dxfId="760" priority="748"/>
    <cfRule type="uniqueValues" dxfId="759" priority="749"/>
    <cfRule type="cellIs" dxfId="758" priority="750" operator="equal">
      <formula>0</formula>
    </cfRule>
    <cfRule type="cellIs" dxfId="757" priority="751" operator="lessThan">
      <formula>1</formula>
    </cfRule>
    <cfRule type="containsText" dxfId="756" priority="752" operator="containsText" text="#NUM!">
      <formula>NOT(ISERROR(SEARCH("#NUM!",AP10)))</formula>
    </cfRule>
    <cfRule type="cellIs" dxfId="755" priority="753" operator="equal">
      <formula>0</formula>
    </cfRule>
    <cfRule type="cellIs" dxfId="754" priority="754" operator="lessThan">
      <formula>0</formula>
    </cfRule>
    <cfRule type="uniqueValues" dxfId="753" priority="755"/>
    <cfRule type="duplicateValues" dxfId="752" priority="756"/>
    <cfRule type="cellIs" dxfId="751" priority="757" operator="equal">
      <formula>0</formula>
    </cfRule>
    <cfRule type="uniqueValues" dxfId="750" priority="758"/>
    <cfRule type="cellIs" dxfId="749" priority="759" operator="equal">
      <formula>0</formula>
    </cfRule>
    <cfRule type="cellIs" dxfId="748" priority="760" operator="between">
      <formula>1</formula>
      <formula>999999999999999</formula>
    </cfRule>
    <cfRule type="containsText" dxfId="747" priority="761" operator="containsText" text="#NUM!">
      <formula>NOT(ISERROR(SEARCH("#NUM!",AP10)))</formula>
    </cfRule>
  </conditionalFormatting>
  <conditionalFormatting sqref="AP10">
    <cfRule type="cellIs" dxfId="746" priority="762" operator="greaterThan">
      <formula>0</formula>
    </cfRule>
    <cfRule type="cellIs" dxfId="745" priority="763" operator="greaterThan">
      <formula>0</formula>
    </cfRule>
    <cfRule type="uniqueValues" dxfId="744" priority="764"/>
    <cfRule type="uniqueValues" dxfId="743" priority="765"/>
    <cfRule type="cellIs" dxfId="742" priority="766" operator="equal">
      <formula>0</formula>
    </cfRule>
    <cfRule type="cellIs" dxfId="741" priority="767" operator="lessThan">
      <formula>1</formula>
    </cfRule>
    <cfRule type="containsText" dxfId="740" priority="768" operator="containsText" text="#NUM!">
      <formula>NOT(ISERROR(SEARCH("#NUM!",AP10)))</formula>
    </cfRule>
    <cfRule type="cellIs" dxfId="739" priority="769" operator="equal">
      <formula>0</formula>
    </cfRule>
    <cfRule type="cellIs" dxfId="738" priority="770" operator="lessThan">
      <formula>0</formula>
    </cfRule>
    <cfRule type="uniqueValues" dxfId="737" priority="771"/>
    <cfRule type="duplicateValues" dxfId="736" priority="772"/>
    <cfRule type="cellIs" dxfId="735" priority="773" operator="equal">
      <formula>0</formula>
    </cfRule>
    <cfRule type="uniqueValues" dxfId="734" priority="774"/>
    <cfRule type="cellIs" dxfId="733" priority="775" operator="equal">
      <formula>0</formula>
    </cfRule>
    <cfRule type="cellIs" dxfId="732" priority="776" operator="between">
      <formula>1</formula>
      <formula>999999999999999</formula>
    </cfRule>
    <cfRule type="containsText" dxfId="731" priority="777" operator="containsText" text="#NUM!">
      <formula>NOT(ISERROR(SEARCH("#NUM!",AP10)))</formula>
    </cfRule>
  </conditionalFormatting>
  <conditionalFormatting sqref="AP10">
    <cfRule type="cellIs" dxfId="730" priority="778" operator="greaterThan">
      <formula>0</formula>
    </cfRule>
    <cfRule type="cellIs" dxfId="729" priority="779" operator="greaterThan">
      <formula>0</formula>
    </cfRule>
    <cfRule type="cellIs" dxfId="728" priority="780" operator="greaterThan">
      <formula>0</formula>
    </cfRule>
    <cfRule type="uniqueValues" dxfId="727" priority="781"/>
    <cfRule type="uniqueValues" dxfId="726" priority="782"/>
    <cfRule type="cellIs" dxfId="725" priority="783" operator="equal">
      <formula>0</formula>
    </cfRule>
    <cfRule type="cellIs" dxfId="724" priority="784" operator="lessThan">
      <formula>1</formula>
    </cfRule>
    <cfRule type="containsText" dxfId="723" priority="785" operator="containsText" text="#NUM!">
      <formula>NOT(ISERROR(SEARCH("#NUM!",AP10)))</formula>
    </cfRule>
    <cfRule type="cellIs" dxfId="722" priority="786" operator="equal">
      <formula>0</formula>
    </cfRule>
    <cfRule type="cellIs" dxfId="721" priority="787" operator="lessThan">
      <formula>0</formula>
    </cfRule>
    <cfRule type="uniqueValues" dxfId="720" priority="788"/>
    <cfRule type="duplicateValues" dxfId="719" priority="789"/>
    <cfRule type="cellIs" dxfId="718" priority="790" operator="equal">
      <formula>0</formula>
    </cfRule>
    <cfRule type="uniqueValues" dxfId="717" priority="791"/>
    <cfRule type="cellIs" dxfId="716" priority="792" operator="equal">
      <formula>0</formula>
    </cfRule>
    <cfRule type="cellIs" dxfId="715" priority="793" operator="between">
      <formula>1</formula>
      <formula>999999999999999</formula>
    </cfRule>
    <cfRule type="containsText" dxfId="714" priority="794" operator="containsText" text="#NUM!">
      <formula>NOT(ISERROR(SEARCH("#NUM!",AP10)))</formula>
    </cfRule>
  </conditionalFormatting>
  <conditionalFormatting sqref="AQ10 AQ5:AQ8">
    <cfRule type="cellIs" dxfId="713" priority="680" operator="equal">
      <formula>0</formula>
    </cfRule>
  </conditionalFormatting>
  <conditionalFormatting sqref="AQ10">
    <cfRule type="containsText" dxfId="712" priority="674" operator="containsText" text="#DIV/0!">
      <formula>NOT(ISERROR(SEARCH("#DIV/0!",AQ10)))</formula>
    </cfRule>
    <cfRule type="cellIs" dxfId="711" priority="675" operator="lessThan">
      <formula>"&lt;0"</formula>
    </cfRule>
    <cfRule type="cellIs" dxfId="710" priority="676" operator="lessThan">
      <formula>0</formula>
    </cfRule>
    <cfRule type="containsText" dxfId="709" priority="677" operator="containsText" text="#DIV/0!">
      <formula>NOT(ISERROR(SEARCH("#DIV/0!",AQ10)))</formula>
    </cfRule>
    <cfRule type="containsText" dxfId="708" priority="678" operator="containsText" text="#DIV/0!">
      <formula>NOT(ISERROR(SEARCH("#DIV/0!",AQ10)))</formula>
    </cfRule>
    <cfRule type="containsText" dxfId="707" priority="679" operator="containsText" text="#div/0/!">
      <formula>NOT(ISERROR(SEARCH("#div/0/!",AQ10)))</formula>
    </cfRule>
  </conditionalFormatting>
  <conditionalFormatting sqref="AQ10">
    <cfRule type="cellIs" dxfId="706" priority="672" operator="lessThan">
      <formula>1</formula>
    </cfRule>
  </conditionalFormatting>
  <conditionalFormatting sqref="AQ10">
    <cfRule type="containsErrors" dxfId="705" priority="671">
      <formula>ISERROR(AQ10)</formula>
    </cfRule>
  </conditionalFormatting>
  <conditionalFormatting sqref="AQ10">
    <cfRule type="cellIs" dxfId="704" priority="670" operator="equal">
      <formula>0</formula>
    </cfRule>
  </conditionalFormatting>
  <conditionalFormatting sqref="AQ10">
    <cfRule type="cellIs" dxfId="703" priority="666" operator="equal">
      <formula>0</formula>
    </cfRule>
    <cfRule type="cellIs" dxfId="702" priority="667" operator="lessThan">
      <formula>0</formula>
    </cfRule>
  </conditionalFormatting>
  <conditionalFormatting sqref="AQ10">
    <cfRule type="cellIs" dxfId="701" priority="665" stopIfTrue="1" operator="greaterThanOrEqual">
      <formula>0</formula>
    </cfRule>
  </conditionalFormatting>
  <conditionalFormatting sqref="AQ10">
    <cfRule type="cellIs" dxfId="700" priority="681" operator="greaterThan">
      <formula>0</formula>
    </cfRule>
    <cfRule type="cellIs" dxfId="699" priority="682" operator="greaterThan">
      <formula>0</formula>
    </cfRule>
    <cfRule type="uniqueValues" dxfId="698" priority="683"/>
    <cfRule type="uniqueValues" dxfId="697" priority="684"/>
    <cfRule type="cellIs" dxfId="696" priority="685" operator="equal">
      <formula>0</formula>
    </cfRule>
    <cfRule type="cellIs" dxfId="695" priority="686" operator="lessThan">
      <formula>1</formula>
    </cfRule>
    <cfRule type="containsText" dxfId="694" priority="687" operator="containsText" text="#NUM!">
      <formula>NOT(ISERROR(SEARCH("#NUM!",AQ10)))</formula>
    </cfRule>
    <cfRule type="cellIs" dxfId="693" priority="688" operator="equal">
      <formula>0</formula>
    </cfRule>
    <cfRule type="cellIs" dxfId="692" priority="689" operator="lessThan">
      <formula>0</formula>
    </cfRule>
    <cfRule type="uniqueValues" dxfId="691" priority="690"/>
    <cfRule type="duplicateValues" dxfId="690" priority="691"/>
    <cfRule type="cellIs" dxfId="689" priority="692" operator="equal">
      <formula>0</formula>
    </cfRule>
    <cfRule type="uniqueValues" dxfId="688" priority="693"/>
    <cfRule type="cellIs" dxfId="687" priority="694" operator="equal">
      <formula>0</formula>
    </cfRule>
    <cfRule type="cellIs" dxfId="686" priority="695" operator="between">
      <formula>1</formula>
      <formula>999999999999999</formula>
    </cfRule>
    <cfRule type="containsText" dxfId="685" priority="696" operator="containsText" text="#NUM!">
      <formula>NOT(ISERROR(SEARCH("#NUM!",AQ10)))</formula>
    </cfRule>
  </conditionalFormatting>
  <conditionalFormatting sqref="AQ10">
    <cfRule type="cellIs" dxfId="684" priority="697" operator="greaterThan">
      <formula>0</formula>
    </cfRule>
    <cfRule type="cellIs" dxfId="683" priority="698" operator="greaterThan">
      <formula>0</formula>
    </cfRule>
    <cfRule type="uniqueValues" dxfId="682" priority="699"/>
    <cfRule type="uniqueValues" dxfId="681" priority="700"/>
    <cfRule type="cellIs" dxfId="680" priority="701" operator="equal">
      <formula>0</formula>
    </cfRule>
    <cfRule type="cellIs" dxfId="679" priority="702" operator="lessThan">
      <formula>1</formula>
    </cfRule>
    <cfRule type="containsText" dxfId="678" priority="703" operator="containsText" text="#NUM!">
      <formula>NOT(ISERROR(SEARCH("#NUM!",AQ10)))</formula>
    </cfRule>
    <cfRule type="cellIs" dxfId="677" priority="704" operator="equal">
      <formula>0</formula>
    </cfRule>
    <cfRule type="cellIs" dxfId="676" priority="705" operator="lessThan">
      <formula>0</formula>
    </cfRule>
    <cfRule type="uniqueValues" dxfId="675" priority="706"/>
    <cfRule type="duplicateValues" dxfId="674" priority="707"/>
    <cfRule type="cellIs" dxfId="673" priority="708" operator="equal">
      <formula>0</formula>
    </cfRule>
    <cfRule type="uniqueValues" dxfId="672" priority="709"/>
    <cfRule type="cellIs" dxfId="671" priority="710" operator="equal">
      <formula>0</formula>
    </cfRule>
    <cfRule type="cellIs" dxfId="670" priority="711" operator="between">
      <formula>1</formula>
      <formula>999999999999999</formula>
    </cfRule>
    <cfRule type="containsText" dxfId="669" priority="712" operator="containsText" text="#NUM!">
      <formula>NOT(ISERROR(SEARCH("#NUM!",AQ10)))</formula>
    </cfRule>
  </conditionalFormatting>
  <conditionalFormatting sqref="AQ10">
    <cfRule type="cellIs" dxfId="668" priority="713" operator="greaterThan">
      <formula>0</formula>
    </cfRule>
    <cfRule type="cellIs" dxfId="667" priority="714" operator="greaterThan">
      <formula>0</formula>
    </cfRule>
    <cfRule type="cellIs" dxfId="666" priority="715" operator="greaterThan">
      <formula>0</formula>
    </cfRule>
    <cfRule type="uniqueValues" dxfId="665" priority="716"/>
    <cfRule type="uniqueValues" dxfId="664" priority="717"/>
    <cfRule type="cellIs" dxfId="663" priority="718" operator="equal">
      <formula>0</formula>
    </cfRule>
    <cfRule type="cellIs" dxfId="662" priority="719" operator="lessThan">
      <formula>1</formula>
    </cfRule>
    <cfRule type="containsText" dxfId="661" priority="720" operator="containsText" text="#NUM!">
      <formula>NOT(ISERROR(SEARCH("#NUM!",AQ10)))</formula>
    </cfRule>
    <cfRule type="cellIs" dxfId="660" priority="721" operator="equal">
      <formula>0</formula>
    </cfRule>
    <cfRule type="cellIs" dxfId="659" priority="722" operator="lessThan">
      <formula>0</formula>
    </cfRule>
    <cfRule type="uniqueValues" dxfId="658" priority="723"/>
    <cfRule type="duplicateValues" dxfId="657" priority="724"/>
    <cfRule type="cellIs" dxfId="656" priority="725" operator="equal">
      <formula>0</formula>
    </cfRule>
    <cfRule type="uniqueValues" dxfId="655" priority="726"/>
    <cfRule type="cellIs" dxfId="654" priority="727" operator="equal">
      <formula>0</formula>
    </cfRule>
    <cfRule type="cellIs" dxfId="653" priority="728" operator="between">
      <formula>1</formula>
      <formula>999999999999999</formula>
    </cfRule>
    <cfRule type="containsText" dxfId="652" priority="729" operator="containsText" text="#NUM!">
      <formula>NOT(ISERROR(SEARCH("#NUM!",AQ10)))</formula>
    </cfRule>
  </conditionalFormatting>
  <conditionalFormatting sqref="AR10 AR5:AR8">
    <cfRule type="cellIs" dxfId="651" priority="550" operator="equal">
      <formula>0</formula>
    </cfRule>
  </conditionalFormatting>
  <conditionalFormatting sqref="AR10">
    <cfRule type="containsText" dxfId="650" priority="544" operator="containsText" text="#DIV/0!">
      <formula>NOT(ISERROR(SEARCH("#DIV/0!",AR10)))</formula>
    </cfRule>
    <cfRule type="cellIs" dxfId="649" priority="545" operator="lessThan">
      <formula>"&lt;0"</formula>
    </cfRule>
    <cfRule type="cellIs" dxfId="648" priority="546" operator="lessThan">
      <formula>0</formula>
    </cfRule>
    <cfRule type="containsText" dxfId="647" priority="547" operator="containsText" text="#DIV/0!">
      <formula>NOT(ISERROR(SEARCH("#DIV/0!",AR10)))</formula>
    </cfRule>
    <cfRule type="containsText" dxfId="646" priority="548" operator="containsText" text="#DIV/0!">
      <formula>NOT(ISERROR(SEARCH("#DIV/0!",AR10)))</formula>
    </cfRule>
    <cfRule type="containsText" dxfId="645" priority="549" operator="containsText" text="#div/0/!">
      <formula>NOT(ISERROR(SEARCH("#div/0/!",AR10)))</formula>
    </cfRule>
  </conditionalFormatting>
  <conditionalFormatting sqref="AR10">
    <cfRule type="cellIs" dxfId="644" priority="542" operator="lessThan">
      <formula>1</formula>
    </cfRule>
  </conditionalFormatting>
  <conditionalFormatting sqref="AR10">
    <cfRule type="containsErrors" dxfId="643" priority="541">
      <formula>ISERROR(AR10)</formula>
    </cfRule>
  </conditionalFormatting>
  <conditionalFormatting sqref="AR10">
    <cfRule type="cellIs" dxfId="642" priority="540" operator="equal">
      <formula>0</formula>
    </cfRule>
  </conditionalFormatting>
  <conditionalFormatting sqref="AR10">
    <cfRule type="cellIs" dxfId="641" priority="536" operator="equal">
      <formula>0</formula>
    </cfRule>
    <cfRule type="cellIs" dxfId="640" priority="537" operator="lessThan">
      <formula>0</formula>
    </cfRule>
  </conditionalFormatting>
  <conditionalFormatting sqref="AR10">
    <cfRule type="cellIs" dxfId="639" priority="535" stopIfTrue="1" operator="greaterThanOrEqual">
      <formula>0</formula>
    </cfRule>
  </conditionalFormatting>
  <conditionalFormatting sqref="AR10">
    <cfRule type="cellIs" dxfId="638" priority="551" operator="greaterThan">
      <formula>0</formula>
    </cfRule>
    <cfRule type="cellIs" dxfId="637" priority="552" operator="greaterThan">
      <formula>0</formula>
    </cfRule>
    <cfRule type="uniqueValues" dxfId="636" priority="553"/>
    <cfRule type="uniqueValues" dxfId="635" priority="554"/>
    <cfRule type="cellIs" dxfId="634" priority="555" operator="equal">
      <formula>0</formula>
    </cfRule>
    <cfRule type="cellIs" dxfId="633" priority="556" operator="lessThan">
      <formula>1</formula>
    </cfRule>
    <cfRule type="containsText" dxfId="632" priority="557" operator="containsText" text="#NUM!">
      <formula>NOT(ISERROR(SEARCH("#NUM!",AR10)))</formula>
    </cfRule>
    <cfRule type="cellIs" dxfId="631" priority="558" operator="equal">
      <formula>0</formula>
    </cfRule>
    <cfRule type="cellIs" dxfId="630" priority="559" operator="lessThan">
      <formula>0</formula>
    </cfRule>
    <cfRule type="uniqueValues" dxfId="629" priority="560"/>
    <cfRule type="duplicateValues" dxfId="628" priority="561"/>
    <cfRule type="cellIs" dxfId="627" priority="562" operator="equal">
      <formula>0</formula>
    </cfRule>
    <cfRule type="uniqueValues" dxfId="626" priority="563"/>
    <cfRule type="cellIs" dxfId="625" priority="564" operator="equal">
      <formula>0</formula>
    </cfRule>
    <cfRule type="cellIs" dxfId="624" priority="565" operator="between">
      <formula>1</formula>
      <formula>999999999999999</formula>
    </cfRule>
    <cfRule type="containsText" dxfId="623" priority="566" operator="containsText" text="#NUM!">
      <formula>NOT(ISERROR(SEARCH("#NUM!",AR10)))</formula>
    </cfRule>
  </conditionalFormatting>
  <conditionalFormatting sqref="AR10">
    <cfRule type="cellIs" dxfId="622" priority="567" operator="greaterThan">
      <formula>0</formula>
    </cfRule>
    <cfRule type="cellIs" dxfId="621" priority="568" operator="greaterThan">
      <formula>0</formula>
    </cfRule>
    <cfRule type="uniqueValues" dxfId="620" priority="569"/>
    <cfRule type="uniqueValues" dxfId="619" priority="570"/>
    <cfRule type="cellIs" dxfId="618" priority="571" operator="equal">
      <formula>0</formula>
    </cfRule>
    <cfRule type="cellIs" dxfId="617" priority="572" operator="lessThan">
      <formula>1</formula>
    </cfRule>
    <cfRule type="containsText" dxfId="616" priority="573" operator="containsText" text="#NUM!">
      <formula>NOT(ISERROR(SEARCH("#NUM!",AR10)))</formula>
    </cfRule>
    <cfRule type="cellIs" dxfId="615" priority="574" operator="equal">
      <formula>0</formula>
    </cfRule>
    <cfRule type="cellIs" dxfId="614" priority="575" operator="lessThan">
      <formula>0</formula>
    </cfRule>
    <cfRule type="uniqueValues" dxfId="613" priority="576"/>
    <cfRule type="duplicateValues" dxfId="612" priority="577"/>
    <cfRule type="cellIs" dxfId="611" priority="578" operator="equal">
      <formula>0</formula>
    </cfRule>
    <cfRule type="uniqueValues" dxfId="610" priority="579"/>
    <cfRule type="cellIs" dxfId="609" priority="580" operator="equal">
      <formula>0</formula>
    </cfRule>
    <cfRule type="cellIs" dxfId="608" priority="581" operator="between">
      <formula>1</formula>
      <formula>999999999999999</formula>
    </cfRule>
    <cfRule type="containsText" dxfId="607" priority="582" operator="containsText" text="#NUM!">
      <formula>NOT(ISERROR(SEARCH("#NUM!",AR10)))</formula>
    </cfRule>
  </conditionalFormatting>
  <conditionalFormatting sqref="AR10">
    <cfRule type="cellIs" dxfId="606" priority="583" operator="greaterThan">
      <formula>0</formula>
    </cfRule>
    <cfRule type="cellIs" dxfId="605" priority="584" operator="greaterThan">
      <formula>0</formula>
    </cfRule>
    <cfRule type="cellIs" dxfId="604" priority="585" operator="greaterThan">
      <formula>0</formula>
    </cfRule>
    <cfRule type="uniqueValues" dxfId="603" priority="586"/>
    <cfRule type="uniqueValues" dxfId="602" priority="587"/>
    <cfRule type="cellIs" dxfId="601" priority="588" operator="equal">
      <formula>0</formula>
    </cfRule>
    <cfRule type="cellIs" dxfId="600" priority="589" operator="lessThan">
      <formula>1</formula>
    </cfRule>
    <cfRule type="containsText" dxfId="599" priority="590" operator="containsText" text="#NUM!">
      <formula>NOT(ISERROR(SEARCH("#NUM!",AR10)))</formula>
    </cfRule>
    <cfRule type="cellIs" dxfId="598" priority="591" operator="equal">
      <formula>0</formula>
    </cfRule>
    <cfRule type="cellIs" dxfId="597" priority="592" operator="lessThan">
      <formula>0</formula>
    </cfRule>
    <cfRule type="uniqueValues" dxfId="596" priority="593"/>
    <cfRule type="duplicateValues" dxfId="595" priority="594"/>
    <cfRule type="cellIs" dxfId="594" priority="595" operator="equal">
      <formula>0</formula>
    </cfRule>
    <cfRule type="uniqueValues" dxfId="593" priority="596"/>
    <cfRule type="cellIs" dxfId="592" priority="597" operator="equal">
      <formula>0</formula>
    </cfRule>
    <cfRule type="cellIs" dxfId="591" priority="598" operator="between">
      <formula>1</formula>
      <formula>999999999999999</formula>
    </cfRule>
    <cfRule type="containsText" dxfId="590" priority="599" operator="containsText" text="#NUM!">
      <formula>NOT(ISERROR(SEARCH("#NUM!",AR10)))</formula>
    </cfRule>
  </conditionalFormatting>
  <conditionalFormatting sqref="AS10 AS5:AS8">
    <cfRule type="cellIs" dxfId="589" priority="420" operator="equal">
      <formula>0</formula>
    </cfRule>
  </conditionalFormatting>
  <conditionalFormatting sqref="AS10">
    <cfRule type="containsText" dxfId="588" priority="414" operator="containsText" text="#DIV/0!">
      <formula>NOT(ISERROR(SEARCH("#DIV/0!",AS10)))</formula>
    </cfRule>
    <cfRule type="cellIs" dxfId="587" priority="415" operator="lessThan">
      <formula>"&lt;0"</formula>
    </cfRule>
    <cfRule type="cellIs" dxfId="586" priority="416" operator="lessThan">
      <formula>0</formula>
    </cfRule>
    <cfRule type="containsText" dxfId="585" priority="417" operator="containsText" text="#DIV/0!">
      <formula>NOT(ISERROR(SEARCH("#DIV/0!",AS10)))</formula>
    </cfRule>
    <cfRule type="containsText" dxfId="584" priority="418" operator="containsText" text="#DIV/0!">
      <formula>NOT(ISERROR(SEARCH("#DIV/0!",AS10)))</formula>
    </cfRule>
    <cfRule type="containsText" dxfId="583" priority="419" operator="containsText" text="#div/0/!">
      <formula>NOT(ISERROR(SEARCH("#div/0/!",AS10)))</formula>
    </cfRule>
  </conditionalFormatting>
  <conditionalFormatting sqref="AS10">
    <cfRule type="cellIs" dxfId="582" priority="412" operator="lessThan">
      <formula>1</formula>
    </cfRule>
  </conditionalFormatting>
  <conditionalFormatting sqref="AS10">
    <cfRule type="containsErrors" dxfId="581" priority="411">
      <formula>ISERROR(AS10)</formula>
    </cfRule>
  </conditionalFormatting>
  <conditionalFormatting sqref="AS10">
    <cfRule type="cellIs" dxfId="580" priority="410" operator="equal">
      <formula>0</formula>
    </cfRule>
  </conditionalFormatting>
  <conditionalFormatting sqref="AS10">
    <cfRule type="cellIs" dxfId="579" priority="406" operator="equal">
      <formula>0</formula>
    </cfRule>
    <cfRule type="cellIs" dxfId="578" priority="407" operator="lessThan">
      <formula>0</formula>
    </cfRule>
  </conditionalFormatting>
  <conditionalFormatting sqref="AS10">
    <cfRule type="cellIs" dxfId="577" priority="405" stopIfTrue="1" operator="greaterThanOrEqual">
      <formula>0</formula>
    </cfRule>
  </conditionalFormatting>
  <conditionalFormatting sqref="AS10">
    <cfRule type="cellIs" dxfId="576" priority="421" operator="greaterThan">
      <formula>0</formula>
    </cfRule>
    <cfRule type="cellIs" dxfId="575" priority="422" operator="greaterThan">
      <formula>0</formula>
    </cfRule>
    <cfRule type="uniqueValues" dxfId="574" priority="423"/>
    <cfRule type="uniqueValues" dxfId="573" priority="424"/>
    <cfRule type="cellIs" dxfId="572" priority="425" operator="equal">
      <formula>0</formula>
    </cfRule>
    <cfRule type="cellIs" dxfId="571" priority="426" operator="lessThan">
      <formula>1</formula>
    </cfRule>
    <cfRule type="containsText" dxfId="570" priority="427" operator="containsText" text="#NUM!">
      <formula>NOT(ISERROR(SEARCH("#NUM!",AS10)))</formula>
    </cfRule>
    <cfRule type="cellIs" dxfId="569" priority="428" operator="equal">
      <formula>0</formula>
    </cfRule>
    <cfRule type="cellIs" dxfId="568" priority="429" operator="lessThan">
      <formula>0</formula>
    </cfRule>
    <cfRule type="uniqueValues" dxfId="567" priority="430"/>
    <cfRule type="duplicateValues" dxfId="566" priority="431"/>
    <cfRule type="cellIs" dxfId="565" priority="432" operator="equal">
      <formula>0</formula>
    </cfRule>
    <cfRule type="uniqueValues" dxfId="564" priority="433"/>
    <cfRule type="cellIs" dxfId="563" priority="434" operator="equal">
      <formula>0</formula>
    </cfRule>
    <cfRule type="cellIs" dxfId="562" priority="435" operator="between">
      <formula>1</formula>
      <formula>999999999999999</formula>
    </cfRule>
    <cfRule type="containsText" dxfId="561" priority="436" operator="containsText" text="#NUM!">
      <formula>NOT(ISERROR(SEARCH("#NUM!",AS10)))</formula>
    </cfRule>
  </conditionalFormatting>
  <conditionalFormatting sqref="AS10">
    <cfRule type="cellIs" dxfId="560" priority="437" operator="greaterThan">
      <formula>0</formula>
    </cfRule>
    <cfRule type="cellIs" dxfId="559" priority="438" operator="greaterThan">
      <formula>0</formula>
    </cfRule>
    <cfRule type="uniqueValues" dxfId="558" priority="439"/>
    <cfRule type="uniqueValues" dxfId="557" priority="440"/>
    <cfRule type="cellIs" dxfId="556" priority="441" operator="equal">
      <formula>0</formula>
    </cfRule>
    <cfRule type="cellIs" dxfId="555" priority="442" operator="lessThan">
      <formula>1</formula>
    </cfRule>
    <cfRule type="containsText" dxfId="554" priority="443" operator="containsText" text="#NUM!">
      <formula>NOT(ISERROR(SEARCH("#NUM!",AS10)))</formula>
    </cfRule>
    <cfRule type="cellIs" dxfId="553" priority="444" operator="equal">
      <formula>0</formula>
    </cfRule>
    <cfRule type="cellIs" dxfId="552" priority="445" operator="lessThan">
      <formula>0</formula>
    </cfRule>
    <cfRule type="uniqueValues" dxfId="551" priority="446"/>
    <cfRule type="duplicateValues" dxfId="550" priority="447"/>
    <cfRule type="cellIs" dxfId="549" priority="448" operator="equal">
      <formula>0</formula>
    </cfRule>
    <cfRule type="uniqueValues" dxfId="548" priority="449"/>
    <cfRule type="cellIs" dxfId="547" priority="450" operator="equal">
      <formula>0</formula>
    </cfRule>
    <cfRule type="cellIs" dxfId="546" priority="451" operator="between">
      <formula>1</formula>
      <formula>999999999999999</formula>
    </cfRule>
    <cfRule type="containsText" dxfId="545" priority="452" operator="containsText" text="#NUM!">
      <formula>NOT(ISERROR(SEARCH("#NUM!",AS10)))</formula>
    </cfRule>
  </conditionalFormatting>
  <conditionalFormatting sqref="AS10">
    <cfRule type="cellIs" dxfId="544" priority="453" operator="greaterThan">
      <formula>0</formula>
    </cfRule>
    <cfRule type="cellIs" dxfId="543" priority="454" operator="greaterThan">
      <formula>0</formula>
    </cfRule>
    <cfRule type="cellIs" dxfId="542" priority="455" operator="greaterThan">
      <formula>0</formula>
    </cfRule>
    <cfRule type="uniqueValues" dxfId="541" priority="456"/>
    <cfRule type="uniqueValues" dxfId="540" priority="457"/>
    <cfRule type="cellIs" dxfId="539" priority="458" operator="equal">
      <formula>0</formula>
    </cfRule>
    <cfRule type="cellIs" dxfId="538" priority="459" operator="lessThan">
      <formula>1</formula>
    </cfRule>
    <cfRule type="containsText" dxfId="537" priority="460" operator="containsText" text="#NUM!">
      <formula>NOT(ISERROR(SEARCH("#NUM!",AS10)))</formula>
    </cfRule>
    <cfRule type="cellIs" dxfId="536" priority="461" operator="equal">
      <formula>0</formula>
    </cfRule>
    <cfRule type="cellIs" dxfId="535" priority="462" operator="lessThan">
      <formula>0</formula>
    </cfRule>
    <cfRule type="uniqueValues" dxfId="534" priority="463"/>
    <cfRule type="duplicateValues" dxfId="533" priority="464"/>
    <cfRule type="cellIs" dxfId="532" priority="465" operator="equal">
      <formula>0</formula>
    </cfRule>
    <cfRule type="uniqueValues" dxfId="531" priority="466"/>
    <cfRule type="cellIs" dxfId="530" priority="467" operator="equal">
      <formula>0</formula>
    </cfRule>
    <cfRule type="cellIs" dxfId="529" priority="468" operator="between">
      <formula>1</formula>
      <formula>999999999999999</formula>
    </cfRule>
    <cfRule type="containsText" dxfId="528" priority="469" operator="containsText" text="#NUM!">
      <formula>NOT(ISERROR(SEARCH("#NUM!",AS10)))</formula>
    </cfRule>
  </conditionalFormatting>
  <conditionalFormatting sqref="AT10 AT5:AT8">
    <cfRule type="cellIs" dxfId="527" priority="290" operator="equal">
      <formula>0</formula>
    </cfRule>
  </conditionalFormatting>
  <conditionalFormatting sqref="AT10">
    <cfRule type="containsText" dxfId="526" priority="284" operator="containsText" text="#DIV/0!">
      <formula>NOT(ISERROR(SEARCH("#DIV/0!",AT10)))</formula>
    </cfRule>
    <cfRule type="cellIs" dxfId="525" priority="285" operator="lessThan">
      <formula>"&lt;0"</formula>
    </cfRule>
    <cfRule type="cellIs" dxfId="524" priority="286" operator="lessThan">
      <formula>0</formula>
    </cfRule>
    <cfRule type="containsText" dxfId="523" priority="287" operator="containsText" text="#DIV/0!">
      <formula>NOT(ISERROR(SEARCH("#DIV/0!",AT10)))</formula>
    </cfRule>
    <cfRule type="containsText" dxfId="522" priority="288" operator="containsText" text="#DIV/0!">
      <formula>NOT(ISERROR(SEARCH("#DIV/0!",AT10)))</formula>
    </cfRule>
    <cfRule type="containsText" dxfId="521" priority="289" operator="containsText" text="#div/0/!">
      <formula>NOT(ISERROR(SEARCH("#div/0/!",AT10)))</formula>
    </cfRule>
  </conditionalFormatting>
  <conditionalFormatting sqref="AT10">
    <cfRule type="cellIs" dxfId="520" priority="282" operator="lessThan">
      <formula>1</formula>
    </cfRule>
  </conditionalFormatting>
  <conditionalFormatting sqref="AT10">
    <cfRule type="containsErrors" dxfId="519" priority="281">
      <formula>ISERROR(AT10)</formula>
    </cfRule>
  </conditionalFormatting>
  <conditionalFormatting sqref="AT10">
    <cfRule type="cellIs" dxfId="518" priority="280" operator="equal">
      <formula>0</formula>
    </cfRule>
  </conditionalFormatting>
  <conditionalFormatting sqref="AT10">
    <cfRule type="cellIs" dxfId="517" priority="276" operator="equal">
      <formula>0</formula>
    </cfRule>
    <cfRule type="cellIs" dxfId="516" priority="277" operator="lessThan">
      <formula>0</formula>
    </cfRule>
  </conditionalFormatting>
  <conditionalFormatting sqref="AT10">
    <cfRule type="cellIs" dxfId="515" priority="275" stopIfTrue="1" operator="greaterThanOrEqual">
      <formula>0</formula>
    </cfRule>
  </conditionalFormatting>
  <conditionalFormatting sqref="AT10">
    <cfRule type="cellIs" dxfId="514" priority="291" operator="greaterThan">
      <formula>0</formula>
    </cfRule>
    <cfRule type="cellIs" dxfId="513" priority="292" operator="greaterThan">
      <formula>0</formula>
    </cfRule>
    <cfRule type="uniqueValues" dxfId="512" priority="293"/>
    <cfRule type="uniqueValues" dxfId="511" priority="294"/>
    <cfRule type="cellIs" dxfId="510" priority="295" operator="equal">
      <formula>0</formula>
    </cfRule>
    <cfRule type="cellIs" dxfId="509" priority="296" operator="lessThan">
      <formula>1</formula>
    </cfRule>
    <cfRule type="containsText" dxfId="508" priority="297" operator="containsText" text="#NUM!">
      <formula>NOT(ISERROR(SEARCH("#NUM!",AT10)))</formula>
    </cfRule>
    <cfRule type="cellIs" dxfId="507" priority="298" operator="equal">
      <formula>0</formula>
    </cfRule>
    <cfRule type="cellIs" dxfId="506" priority="299" operator="lessThan">
      <formula>0</formula>
    </cfRule>
    <cfRule type="uniqueValues" dxfId="505" priority="300"/>
    <cfRule type="duplicateValues" dxfId="504" priority="301"/>
    <cfRule type="cellIs" dxfId="503" priority="302" operator="equal">
      <formula>0</formula>
    </cfRule>
    <cfRule type="uniqueValues" dxfId="502" priority="303"/>
    <cfRule type="cellIs" dxfId="501" priority="304" operator="equal">
      <formula>0</formula>
    </cfRule>
    <cfRule type="cellIs" dxfId="500" priority="305" operator="between">
      <formula>1</formula>
      <formula>999999999999999</formula>
    </cfRule>
    <cfRule type="containsText" dxfId="499" priority="306" operator="containsText" text="#NUM!">
      <formula>NOT(ISERROR(SEARCH("#NUM!",AT10)))</formula>
    </cfRule>
  </conditionalFormatting>
  <conditionalFormatting sqref="AT10">
    <cfRule type="cellIs" dxfId="498" priority="307" operator="greaterThan">
      <formula>0</formula>
    </cfRule>
    <cfRule type="cellIs" dxfId="497" priority="308" operator="greaterThan">
      <formula>0</formula>
    </cfRule>
    <cfRule type="uniqueValues" dxfId="496" priority="309"/>
    <cfRule type="uniqueValues" dxfId="495" priority="310"/>
    <cfRule type="cellIs" dxfId="494" priority="311" operator="equal">
      <formula>0</formula>
    </cfRule>
    <cfRule type="cellIs" dxfId="493" priority="312" operator="lessThan">
      <formula>1</formula>
    </cfRule>
    <cfRule type="containsText" dxfId="492" priority="313" operator="containsText" text="#NUM!">
      <formula>NOT(ISERROR(SEARCH("#NUM!",AT10)))</formula>
    </cfRule>
    <cfRule type="cellIs" dxfId="491" priority="314" operator="equal">
      <formula>0</formula>
    </cfRule>
    <cfRule type="cellIs" dxfId="490" priority="315" operator="lessThan">
      <formula>0</formula>
    </cfRule>
    <cfRule type="uniqueValues" dxfId="489" priority="316"/>
    <cfRule type="duplicateValues" dxfId="488" priority="317"/>
    <cfRule type="cellIs" dxfId="487" priority="318" operator="equal">
      <formula>0</formula>
    </cfRule>
    <cfRule type="uniqueValues" dxfId="486" priority="319"/>
    <cfRule type="cellIs" dxfId="485" priority="320" operator="equal">
      <formula>0</formula>
    </cfRule>
    <cfRule type="cellIs" dxfId="484" priority="321" operator="between">
      <formula>1</formula>
      <formula>999999999999999</formula>
    </cfRule>
    <cfRule type="containsText" dxfId="483" priority="322" operator="containsText" text="#NUM!">
      <formula>NOT(ISERROR(SEARCH("#NUM!",AT10)))</formula>
    </cfRule>
  </conditionalFormatting>
  <conditionalFormatting sqref="AT10">
    <cfRule type="cellIs" dxfId="482" priority="323" operator="greaterThan">
      <formula>0</formula>
    </cfRule>
    <cfRule type="cellIs" dxfId="481" priority="324" operator="greaterThan">
      <formula>0</formula>
    </cfRule>
    <cfRule type="cellIs" dxfId="480" priority="325" operator="greaterThan">
      <formula>0</formula>
    </cfRule>
    <cfRule type="uniqueValues" dxfId="479" priority="326"/>
    <cfRule type="uniqueValues" dxfId="478" priority="327"/>
    <cfRule type="cellIs" dxfId="477" priority="328" operator="equal">
      <formula>0</formula>
    </cfRule>
    <cfRule type="cellIs" dxfId="476" priority="329" operator="lessThan">
      <formula>1</formula>
    </cfRule>
    <cfRule type="containsText" dxfId="475" priority="330" operator="containsText" text="#NUM!">
      <formula>NOT(ISERROR(SEARCH("#NUM!",AT10)))</formula>
    </cfRule>
    <cfRule type="cellIs" dxfId="474" priority="331" operator="equal">
      <formula>0</formula>
    </cfRule>
    <cfRule type="cellIs" dxfId="473" priority="332" operator="lessThan">
      <formula>0</formula>
    </cfRule>
    <cfRule type="uniqueValues" dxfId="472" priority="333"/>
    <cfRule type="duplicateValues" dxfId="471" priority="334"/>
    <cfRule type="cellIs" dxfId="470" priority="335" operator="equal">
      <formula>0</formula>
    </cfRule>
    <cfRule type="uniqueValues" dxfId="469" priority="336"/>
    <cfRule type="cellIs" dxfId="468" priority="337" operator="equal">
      <formula>0</formula>
    </cfRule>
    <cfRule type="cellIs" dxfId="467" priority="338" operator="between">
      <formula>1</formula>
      <formula>999999999999999</formula>
    </cfRule>
    <cfRule type="containsText" dxfId="466" priority="339" operator="containsText" text="#NUM!">
      <formula>NOT(ISERROR(SEARCH("#NUM!",AT10)))</formula>
    </cfRule>
  </conditionalFormatting>
  <conditionalFormatting sqref="AV10">
    <cfRule type="cellIs" dxfId="465" priority="11" operator="equal">
      <formula>0</formula>
    </cfRule>
    <cfRule type="cellIs" dxfId="464" priority="12" operator="lessThan">
      <formula>0</formula>
    </cfRule>
  </conditionalFormatting>
  <conditionalFormatting sqref="AU10">
    <cfRule type="cellIs" dxfId="463" priority="157" operator="equal">
      <formula>0</formula>
    </cfRule>
  </conditionalFormatting>
  <conditionalFormatting sqref="AU10">
    <cfRule type="containsText" dxfId="462" priority="151" operator="containsText" text="#DIV/0!">
      <formula>NOT(ISERROR(SEARCH("#DIV/0!",AU10)))</formula>
    </cfRule>
    <cfRule type="cellIs" dxfId="461" priority="152" operator="lessThan">
      <formula>"&lt;0"</formula>
    </cfRule>
    <cfRule type="cellIs" dxfId="460" priority="153" operator="lessThan">
      <formula>0</formula>
    </cfRule>
    <cfRule type="containsText" dxfId="459" priority="154" operator="containsText" text="#DIV/0!">
      <formula>NOT(ISERROR(SEARCH("#DIV/0!",AU10)))</formula>
    </cfRule>
    <cfRule type="containsText" dxfId="458" priority="155" operator="containsText" text="#DIV/0!">
      <formula>NOT(ISERROR(SEARCH("#DIV/0!",AU10)))</formula>
    </cfRule>
    <cfRule type="containsText" dxfId="457" priority="156" operator="containsText" text="#div/0/!">
      <formula>NOT(ISERROR(SEARCH("#div/0/!",AU10)))</formula>
    </cfRule>
  </conditionalFormatting>
  <conditionalFormatting sqref="AU10">
    <cfRule type="cellIs" dxfId="456" priority="150" operator="lessThan">
      <formula>1</formula>
    </cfRule>
  </conditionalFormatting>
  <conditionalFormatting sqref="AU10">
    <cfRule type="containsErrors" dxfId="455" priority="149">
      <formula>ISERROR(AU10)</formula>
    </cfRule>
  </conditionalFormatting>
  <conditionalFormatting sqref="AU10">
    <cfRule type="cellIs" dxfId="454" priority="148" operator="equal">
      <formula>0</formula>
    </cfRule>
  </conditionalFormatting>
  <conditionalFormatting sqref="AU10">
    <cfRule type="cellIs" dxfId="453" priority="146" operator="equal">
      <formula>0</formula>
    </cfRule>
    <cfRule type="cellIs" dxfId="452" priority="147" operator="lessThan">
      <formula>0</formula>
    </cfRule>
  </conditionalFormatting>
  <conditionalFormatting sqref="AU10">
    <cfRule type="cellIs" dxfId="451" priority="145" stopIfTrue="1" operator="greaterThanOrEqual">
      <formula>0</formula>
    </cfRule>
  </conditionalFormatting>
  <conditionalFormatting sqref="AU5:AU8">
    <cfRule type="cellIs" dxfId="450" priority="144" operator="equal">
      <formula>0</formula>
    </cfRule>
  </conditionalFormatting>
  <conditionalFormatting sqref="AU10">
    <cfRule type="cellIs" dxfId="449" priority="158" operator="greaterThan">
      <formula>0</formula>
    </cfRule>
    <cfRule type="cellIs" dxfId="448" priority="159" operator="greaterThan">
      <formula>0</formula>
    </cfRule>
    <cfRule type="uniqueValues" dxfId="447" priority="160"/>
    <cfRule type="uniqueValues" dxfId="446" priority="161"/>
    <cfRule type="cellIs" dxfId="445" priority="162" operator="equal">
      <formula>0</formula>
    </cfRule>
    <cfRule type="cellIs" dxfId="444" priority="163" operator="lessThan">
      <formula>1</formula>
    </cfRule>
    <cfRule type="containsText" dxfId="443" priority="164" operator="containsText" text="#NUM!">
      <formula>NOT(ISERROR(SEARCH("#NUM!",AU10)))</formula>
    </cfRule>
    <cfRule type="cellIs" dxfId="442" priority="165" operator="equal">
      <formula>0</formula>
    </cfRule>
    <cfRule type="cellIs" dxfId="441" priority="166" operator="lessThan">
      <formula>0</formula>
    </cfRule>
    <cfRule type="uniqueValues" dxfId="440" priority="167"/>
    <cfRule type="duplicateValues" dxfId="439" priority="168"/>
    <cfRule type="cellIs" dxfId="438" priority="169" operator="equal">
      <formula>0</formula>
    </cfRule>
    <cfRule type="uniqueValues" dxfId="437" priority="170"/>
    <cfRule type="cellIs" dxfId="436" priority="171" operator="equal">
      <formula>0</formula>
    </cfRule>
    <cfRule type="cellIs" dxfId="435" priority="172" operator="between">
      <formula>1</formula>
      <formula>999999999999999</formula>
    </cfRule>
    <cfRule type="containsText" dxfId="434" priority="173" operator="containsText" text="#NUM!">
      <formula>NOT(ISERROR(SEARCH("#NUM!",AU10)))</formula>
    </cfRule>
  </conditionalFormatting>
  <conditionalFormatting sqref="AU10">
    <cfRule type="cellIs" dxfId="433" priority="174" operator="greaterThan">
      <formula>0</formula>
    </cfRule>
    <cfRule type="cellIs" dxfId="432" priority="175" operator="greaterThan">
      <formula>0</formula>
    </cfRule>
    <cfRule type="uniqueValues" dxfId="431" priority="176"/>
    <cfRule type="uniqueValues" dxfId="430" priority="177"/>
    <cfRule type="cellIs" dxfId="429" priority="178" operator="equal">
      <formula>0</formula>
    </cfRule>
    <cfRule type="cellIs" dxfId="428" priority="179" operator="lessThan">
      <formula>1</formula>
    </cfRule>
    <cfRule type="containsText" dxfId="427" priority="180" operator="containsText" text="#NUM!">
      <formula>NOT(ISERROR(SEARCH("#NUM!",AU10)))</formula>
    </cfRule>
    <cfRule type="cellIs" dxfId="426" priority="181" operator="equal">
      <formula>0</formula>
    </cfRule>
    <cfRule type="cellIs" dxfId="425" priority="182" operator="lessThan">
      <formula>0</formula>
    </cfRule>
    <cfRule type="uniqueValues" dxfId="424" priority="183"/>
    <cfRule type="duplicateValues" dxfId="423" priority="184"/>
    <cfRule type="cellIs" dxfId="422" priority="185" operator="equal">
      <formula>0</formula>
    </cfRule>
    <cfRule type="uniqueValues" dxfId="421" priority="186"/>
    <cfRule type="cellIs" dxfId="420" priority="187" operator="equal">
      <formula>0</formula>
    </cfRule>
    <cfRule type="cellIs" dxfId="419" priority="188" operator="between">
      <formula>1</formula>
      <formula>999999999999999</formula>
    </cfRule>
    <cfRule type="containsText" dxfId="418" priority="189" operator="containsText" text="#NUM!">
      <formula>NOT(ISERROR(SEARCH("#NUM!",AU10)))</formula>
    </cfRule>
  </conditionalFormatting>
  <conditionalFormatting sqref="AU10">
    <cfRule type="cellIs" dxfId="417" priority="190" operator="greaterThan">
      <formula>0</formula>
    </cfRule>
    <cfRule type="cellIs" dxfId="416" priority="191" operator="greaterThan">
      <formula>0</formula>
    </cfRule>
    <cfRule type="cellIs" dxfId="415" priority="192" operator="greaterThan">
      <formula>0</formula>
    </cfRule>
    <cfRule type="uniqueValues" dxfId="414" priority="193"/>
    <cfRule type="uniqueValues" dxfId="413" priority="194"/>
    <cfRule type="cellIs" dxfId="412" priority="195" operator="equal">
      <formula>0</formula>
    </cfRule>
    <cfRule type="cellIs" dxfId="411" priority="196" operator="lessThan">
      <formula>1</formula>
    </cfRule>
    <cfRule type="containsText" dxfId="410" priority="197" operator="containsText" text="#NUM!">
      <formula>NOT(ISERROR(SEARCH("#NUM!",AU10)))</formula>
    </cfRule>
    <cfRule type="cellIs" dxfId="409" priority="198" operator="equal">
      <formula>0</formula>
    </cfRule>
    <cfRule type="cellIs" dxfId="408" priority="199" operator="lessThan">
      <formula>0</formula>
    </cfRule>
    <cfRule type="uniqueValues" dxfId="407" priority="200"/>
    <cfRule type="duplicateValues" dxfId="406" priority="201"/>
    <cfRule type="cellIs" dxfId="405" priority="202" operator="equal">
      <formula>0</formula>
    </cfRule>
    <cfRule type="uniqueValues" dxfId="404" priority="203"/>
    <cfRule type="cellIs" dxfId="403" priority="204" operator="equal">
      <formula>0</formula>
    </cfRule>
    <cfRule type="cellIs" dxfId="402" priority="205" operator="between">
      <formula>1</formula>
      <formula>999999999999999</formula>
    </cfRule>
    <cfRule type="containsText" dxfId="401" priority="206" operator="containsText" text="#NUM!">
      <formula>NOT(ISERROR(SEARCH("#NUM!",AU10)))</formula>
    </cfRule>
  </conditionalFormatting>
  <conditionalFormatting sqref="AV5:AV8 AV10">
    <cfRule type="cellIs" dxfId="400" priority="24" operator="equal">
      <formula>0</formula>
    </cfRule>
  </conditionalFormatting>
  <conditionalFormatting sqref="AV10">
    <cfRule type="containsText" dxfId="399" priority="18" operator="containsText" text="#DIV/0!">
      <formula>NOT(ISERROR(SEARCH("#DIV/0!",AV10)))</formula>
    </cfRule>
    <cfRule type="cellIs" dxfId="398" priority="19" operator="lessThan">
      <formula>"&lt;0"</formula>
    </cfRule>
    <cfRule type="cellIs" dxfId="397" priority="20" operator="lessThan">
      <formula>0</formula>
    </cfRule>
    <cfRule type="containsText" dxfId="396" priority="21" operator="containsText" text="#DIV/0!">
      <formula>NOT(ISERROR(SEARCH("#DIV/0!",AV10)))</formula>
    </cfRule>
    <cfRule type="containsText" dxfId="395" priority="22" operator="containsText" text="#DIV/0!">
      <formula>NOT(ISERROR(SEARCH("#DIV/0!",AV10)))</formula>
    </cfRule>
    <cfRule type="containsText" dxfId="394" priority="23" operator="containsText" text="#div/0/!">
      <formula>NOT(ISERROR(SEARCH("#div/0/!",AV10)))</formula>
    </cfRule>
  </conditionalFormatting>
  <conditionalFormatting sqref="AV10">
    <cfRule type="cellIs" dxfId="393" priority="16" operator="lessThan">
      <formula>1</formula>
    </cfRule>
  </conditionalFormatting>
  <conditionalFormatting sqref="AV10">
    <cfRule type="containsErrors" dxfId="392" priority="15">
      <formula>ISERROR(AV10)</formula>
    </cfRule>
  </conditionalFormatting>
  <conditionalFormatting sqref="AV10">
    <cfRule type="cellIs" dxfId="391" priority="14" operator="equal">
      <formula>0</formula>
    </cfRule>
  </conditionalFormatting>
  <conditionalFormatting sqref="AP10:AV10">
    <cfRule type="cellIs" dxfId="390" priority="9" stopIfTrue="1" operator="greaterThanOrEqual">
      <formula>0</formula>
    </cfRule>
  </conditionalFormatting>
  <conditionalFormatting sqref="AV10">
    <cfRule type="cellIs" dxfId="389" priority="25" operator="greaterThan">
      <formula>0</formula>
    </cfRule>
    <cfRule type="cellIs" dxfId="388" priority="26" operator="greaterThan">
      <formula>0</formula>
    </cfRule>
    <cfRule type="uniqueValues" dxfId="387" priority="27"/>
    <cfRule type="uniqueValues" dxfId="386" priority="28"/>
    <cfRule type="cellIs" dxfId="385" priority="29" operator="equal">
      <formula>0</formula>
    </cfRule>
    <cfRule type="cellIs" dxfId="384" priority="30" operator="lessThan">
      <formula>1</formula>
    </cfRule>
    <cfRule type="containsText" dxfId="383" priority="31" operator="containsText" text="#NUM!">
      <formula>NOT(ISERROR(SEARCH("#NUM!",AV10)))</formula>
    </cfRule>
    <cfRule type="cellIs" dxfId="382" priority="32" operator="equal">
      <formula>0</formula>
    </cfRule>
    <cfRule type="cellIs" dxfId="381" priority="33" operator="lessThan">
      <formula>0</formula>
    </cfRule>
    <cfRule type="uniqueValues" dxfId="380" priority="34"/>
    <cfRule type="duplicateValues" dxfId="379" priority="35"/>
    <cfRule type="cellIs" dxfId="378" priority="36" operator="equal">
      <formula>0</formula>
    </cfRule>
    <cfRule type="uniqueValues" dxfId="377" priority="37"/>
    <cfRule type="cellIs" dxfId="376" priority="38" operator="equal">
      <formula>0</formula>
    </cfRule>
    <cfRule type="cellIs" dxfId="375" priority="39" operator="between">
      <formula>1</formula>
      <formula>999999999999999</formula>
    </cfRule>
    <cfRule type="containsText" dxfId="374" priority="40" operator="containsText" text="#NUM!">
      <formula>NOT(ISERROR(SEARCH("#NUM!",AV10)))</formula>
    </cfRule>
  </conditionalFormatting>
  <conditionalFormatting sqref="AV10">
    <cfRule type="cellIs" dxfId="373" priority="41" operator="greaterThan">
      <formula>0</formula>
    </cfRule>
    <cfRule type="cellIs" dxfId="372" priority="42" operator="greaterThan">
      <formula>0</formula>
    </cfRule>
    <cfRule type="uniqueValues" dxfId="371" priority="43"/>
    <cfRule type="uniqueValues" dxfId="370" priority="44"/>
    <cfRule type="cellIs" dxfId="369" priority="45" operator="equal">
      <formula>0</formula>
    </cfRule>
    <cfRule type="cellIs" dxfId="368" priority="46" operator="lessThan">
      <formula>1</formula>
    </cfRule>
    <cfRule type="containsText" dxfId="367" priority="47" operator="containsText" text="#NUM!">
      <formula>NOT(ISERROR(SEARCH("#NUM!",AV10)))</formula>
    </cfRule>
    <cfRule type="cellIs" dxfId="366" priority="48" operator="equal">
      <formula>0</formula>
    </cfRule>
    <cfRule type="cellIs" dxfId="365" priority="49" operator="lessThan">
      <formula>0</formula>
    </cfRule>
    <cfRule type="uniqueValues" dxfId="364" priority="50"/>
    <cfRule type="duplicateValues" dxfId="363" priority="51"/>
    <cfRule type="cellIs" dxfId="362" priority="52" operator="equal">
      <formula>0</formula>
    </cfRule>
    <cfRule type="uniqueValues" dxfId="361" priority="53"/>
    <cfRule type="cellIs" dxfId="360" priority="54" operator="equal">
      <formula>0</formula>
    </cfRule>
    <cfRule type="cellIs" dxfId="359" priority="55" operator="between">
      <formula>1</formula>
      <formula>999999999999999</formula>
    </cfRule>
    <cfRule type="containsText" dxfId="358" priority="56" operator="containsText" text="#NUM!">
      <formula>NOT(ISERROR(SEARCH("#NUM!",AV10)))</formula>
    </cfRule>
  </conditionalFormatting>
  <conditionalFormatting sqref="AV10">
    <cfRule type="cellIs" dxfId="357" priority="57" operator="greaterThan">
      <formula>0</formula>
    </cfRule>
    <cfRule type="cellIs" dxfId="356" priority="58" operator="greaterThan">
      <formula>0</formula>
    </cfRule>
    <cfRule type="cellIs" dxfId="355" priority="59" operator="greaterThan">
      <formula>0</formula>
    </cfRule>
    <cfRule type="uniqueValues" dxfId="354" priority="60"/>
    <cfRule type="uniqueValues" dxfId="353" priority="61"/>
    <cfRule type="cellIs" dxfId="352" priority="62" operator="equal">
      <formula>0</formula>
    </cfRule>
    <cfRule type="cellIs" dxfId="351" priority="63" operator="lessThan">
      <formula>1</formula>
    </cfRule>
    <cfRule type="containsText" dxfId="350" priority="64" operator="containsText" text="#NUM!">
      <formula>NOT(ISERROR(SEARCH("#NUM!",AV10)))</formula>
    </cfRule>
    <cfRule type="cellIs" dxfId="349" priority="65" operator="equal">
      <formula>0</formula>
    </cfRule>
    <cfRule type="cellIs" dxfId="348" priority="66" operator="lessThan">
      <formula>0</formula>
    </cfRule>
    <cfRule type="uniqueValues" dxfId="347" priority="67"/>
    <cfRule type="duplicateValues" dxfId="346" priority="68"/>
    <cfRule type="cellIs" dxfId="345" priority="69" operator="equal">
      <formula>0</formula>
    </cfRule>
    <cfRule type="uniqueValues" dxfId="344" priority="70"/>
    <cfRule type="cellIs" dxfId="343" priority="71" operator="equal">
      <formula>0</formula>
    </cfRule>
    <cfRule type="cellIs" dxfId="342" priority="72" operator="between">
      <formula>1</formula>
      <formula>999999999999999</formula>
    </cfRule>
    <cfRule type="containsText" dxfId="341" priority="73" operator="containsText" text="#NUM!">
      <formula>NOT(ISERROR(SEARCH("#NUM!",AV10)))</formula>
    </cfRule>
  </conditionalFormatting>
  <conditionalFormatting sqref="AU12:AU1011">
    <cfRule type="cellIs" dxfId="340" priority="4" operator="equal">
      <formula>0</formula>
    </cfRule>
  </conditionalFormatting>
  <conditionalFormatting sqref="AQ12:AQ1011">
    <cfRule type="cellIs" dxfId="339" priority="8" operator="equal">
      <formula>0</formula>
    </cfRule>
  </conditionalFormatting>
  <conditionalFormatting sqref="AS12:AS1011">
    <cfRule type="cellIs" dxfId="338" priority="6" operator="equal">
      <formula>0</formula>
    </cfRule>
  </conditionalFormatting>
  <conditionalFormatting sqref="AV12:AV1011">
    <cfRule type="cellIs" dxfId="337" priority="3" operator="equal">
      <formula>0</formula>
    </cfRule>
  </conditionalFormatting>
  <conditionalFormatting sqref="BB10:BB11 BE10:BE11 BC10:BD10 BF10:BI10">
    <cfRule type="cellIs" dxfId="336" priority="1617" operator="greaterThan">
      <formula>0</formula>
    </cfRule>
    <cfRule type="cellIs" dxfId="335" priority="1618" operator="greaterThan">
      <formula>0</formula>
    </cfRule>
    <cfRule type="uniqueValues" dxfId="334" priority="1619"/>
    <cfRule type="uniqueValues" dxfId="333" priority="1620"/>
    <cfRule type="cellIs" dxfId="332" priority="1621" operator="equal">
      <formula>0</formula>
    </cfRule>
    <cfRule type="cellIs" dxfId="331" priority="1622" operator="lessThan">
      <formula>1</formula>
    </cfRule>
    <cfRule type="containsText" dxfId="330" priority="1623" operator="containsText" text="#NUM!">
      <formula>NOT(ISERROR(SEARCH("#NUM!",BB10)))</formula>
    </cfRule>
    <cfRule type="cellIs" dxfId="329" priority="1624" operator="equal">
      <formula>0</formula>
    </cfRule>
    <cfRule type="cellIs" dxfId="328" priority="1625" operator="lessThan">
      <formula>0</formula>
    </cfRule>
    <cfRule type="uniqueValues" dxfId="327" priority="1626"/>
    <cfRule type="duplicateValues" dxfId="326" priority="1627"/>
    <cfRule type="cellIs" dxfId="325" priority="1628" operator="equal">
      <formula>0</formula>
    </cfRule>
    <cfRule type="uniqueValues" dxfId="324" priority="1629"/>
    <cfRule type="cellIs" dxfId="323" priority="1630" operator="equal">
      <formula>0</formula>
    </cfRule>
    <cfRule type="cellIs" dxfId="322" priority="1631" operator="between">
      <formula>1</formula>
      <formula>999999999999999</formula>
    </cfRule>
    <cfRule type="containsText" dxfId="321" priority="1632" operator="containsText" text="#NUM!">
      <formula>NOT(ISERROR(SEARCH("#NUM!",BB10)))</formula>
    </cfRule>
  </conditionalFormatting>
  <conditionalFormatting sqref="BA11 BB10:BB11 BE10:BG11 BC10:BD10 BH10:BI10">
    <cfRule type="cellIs" dxfId="320" priority="1681" operator="greaterThan">
      <formula>0</formula>
    </cfRule>
    <cfRule type="cellIs" dxfId="319" priority="1682" operator="greaterThan">
      <formula>0</formula>
    </cfRule>
    <cfRule type="uniqueValues" dxfId="318" priority="1683"/>
    <cfRule type="uniqueValues" dxfId="317" priority="1684"/>
    <cfRule type="cellIs" dxfId="316" priority="1685" operator="equal">
      <formula>0</formula>
    </cfRule>
    <cfRule type="cellIs" dxfId="315" priority="1686" operator="lessThan">
      <formula>1</formula>
    </cfRule>
    <cfRule type="containsText" dxfId="314" priority="1687" operator="containsText" text="#NUM!">
      <formula>NOT(ISERROR(SEARCH("#NUM!",BA10)))</formula>
    </cfRule>
    <cfRule type="cellIs" dxfId="313" priority="1688" operator="equal">
      <formula>0</formula>
    </cfRule>
    <cfRule type="cellIs" dxfId="312" priority="1689" operator="lessThan">
      <formula>0</formula>
    </cfRule>
    <cfRule type="uniqueValues" dxfId="311" priority="1690"/>
    <cfRule type="duplicateValues" dxfId="310" priority="1691"/>
    <cfRule type="cellIs" dxfId="309" priority="1692" operator="equal">
      <formula>0</formula>
    </cfRule>
    <cfRule type="uniqueValues" dxfId="308" priority="1693"/>
    <cfRule type="cellIs" dxfId="307" priority="1694" operator="equal">
      <formula>0</formula>
    </cfRule>
    <cfRule type="cellIs" dxfId="306" priority="1695" operator="between">
      <formula>1</formula>
      <formula>999999999999999</formula>
    </cfRule>
    <cfRule type="containsText" dxfId="305" priority="1696" operator="containsText" text="#NUM!">
      <formula>NOT(ISERROR(SEARCH("#NUM!",BA10)))</formula>
    </cfRule>
  </conditionalFormatting>
  <conditionalFormatting sqref="BC10:BI10">
    <cfRule type="cellIs" dxfId="304" priority="1761" operator="greaterThan">
      <formula>0</formula>
    </cfRule>
    <cfRule type="cellIs" dxfId="303" priority="1762" operator="greaterThan">
      <formula>0</formula>
    </cfRule>
    <cfRule type="cellIs" dxfId="302" priority="1763" operator="greaterThan">
      <formula>0</formula>
    </cfRule>
    <cfRule type="uniqueValues" dxfId="301" priority="1764"/>
    <cfRule type="uniqueValues" dxfId="300" priority="1765"/>
    <cfRule type="cellIs" dxfId="299" priority="1766" operator="equal">
      <formula>0</formula>
    </cfRule>
    <cfRule type="cellIs" dxfId="298" priority="1767" operator="lessThan">
      <formula>1</formula>
    </cfRule>
    <cfRule type="containsText" dxfId="297" priority="1768" operator="containsText" text="#NUM!">
      <formula>NOT(ISERROR(SEARCH("#NUM!",BC10)))</formula>
    </cfRule>
    <cfRule type="cellIs" dxfId="296" priority="1769" operator="equal">
      <formula>0</formula>
    </cfRule>
    <cfRule type="cellIs" dxfId="295" priority="1770" operator="lessThan">
      <formula>0</formula>
    </cfRule>
    <cfRule type="uniqueValues" dxfId="294" priority="1771"/>
    <cfRule type="duplicateValues" dxfId="293" priority="1772"/>
    <cfRule type="cellIs" dxfId="292" priority="1773" operator="equal">
      <formula>0</formula>
    </cfRule>
    <cfRule type="uniqueValues" dxfId="291" priority="1774"/>
    <cfRule type="cellIs" dxfId="290" priority="1775" operator="equal">
      <formula>0</formula>
    </cfRule>
    <cfRule type="cellIs" dxfId="289" priority="1776" operator="between">
      <formula>1</formula>
      <formula>999999999999999</formula>
    </cfRule>
    <cfRule type="containsText" dxfId="288" priority="1777" operator="containsText" text="#NUM!">
      <formula>NOT(ISERROR(SEARCH("#NUM!",BC10)))</formula>
    </cfRule>
  </conditionalFormatting>
  <conditionalFormatting sqref="I41">
    <cfRule type="cellIs" dxfId="287" priority="1" operator="greaterThan">
      <formula>0</formula>
    </cfRule>
  </conditionalFormatting>
  <dataValidations disablePrompts="1"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78" t="s">
        <v>3417</v>
      </c>
      <c r="D1" s="779"/>
      <c r="E1" s="779"/>
      <c r="F1" s="780"/>
      <c r="G1" s="780"/>
      <c r="H1" s="780"/>
      <c r="I1" s="781"/>
      <c r="J1" s="782"/>
      <c r="K1" s="713" t="s">
        <v>5</v>
      </c>
      <c r="L1" s="714"/>
      <c r="M1" s="715" t="s">
        <v>2638</v>
      </c>
      <c r="N1" s="716"/>
      <c r="O1" s="717"/>
      <c r="P1" s="717"/>
      <c r="Q1" s="717"/>
      <c r="R1" s="717"/>
      <c r="S1" s="717"/>
      <c r="T1" s="717"/>
      <c r="U1" s="718"/>
      <c r="V1" s="719" t="s">
        <v>43</v>
      </c>
      <c r="W1" s="720"/>
      <c r="X1" s="720"/>
      <c r="Y1" s="720"/>
      <c r="Z1" s="720"/>
      <c r="AA1" s="720"/>
      <c r="AB1" s="720"/>
      <c r="AC1" s="720"/>
      <c r="AD1" s="720"/>
      <c r="AE1" s="721"/>
      <c r="AF1" s="722" t="s">
        <v>42</v>
      </c>
      <c r="AG1" s="723"/>
      <c r="AH1" s="730" t="s">
        <v>3438</v>
      </c>
      <c r="AI1" s="731"/>
      <c r="AJ1" s="731"/>
      <c r="AK1" s="731"/>
      <c r="AL1" s="730" t="s">
        <v>3439</v>
      </c>
      <c r="AM1" s="731"/>
      <c r="AN1" s="731"/>
      <c r="AO1" s="731"/>
      <c r="AP1" s="702" t="s">
        <v>2659</v>
      </c>
      <c r="AQ1" s="770"/>
      <c r="AR1" s="770"/>
      <c r="AS1" s="771"/>
      <c r="AT1" s="705" t="s">
        <v>2663</v>
      </c>
      <c r="AU1" s="706"/>
      <c r="AV1" s="706"/>
      <c r="AW1" s="706"/>
      <c r="AX1" s="706"/>
      <c r="AY1" s="706"/>
      <c r="AZ1" s="706"/>
      <c r="BA1" s="70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745" t="s">
        <v>2618</v>
      </c>
      <c r="H4" s="746"/>
      <c r="I4" s="747" t="s">
        <v>2702</v>
      </c>
      <c r="J4" s="748"/>
      <c r="K4" s="749"/>
      <c r="L4" s="750"/>
      <c r="M4" s="361" t="s">
        <v>2619</v>
      </c>
      <c r="N4" s="237" t="s">
        <v>2615</v>
      </c>
      <c r="O4" s="751" t="s">
        <v>3416</v>
      </c>
      <c r="P4" s="752"/>
      <c r="Q4" s="752"/>
      <c r="R4" s="752"/>
      <c r="S4" s="752"/>
      <c r="T4" s="752"/>
      <c r="U4" s="753"/>
      <c r="V4" s="754" t="s">
        <v>2703</v>
      </c>
      <c r="W4" s="755"/>
      <c r="X4" s="755"/>
      <c r="Y4" s="724" t="s">
        <v>44</v>
      </c>
      <c r="Z4" s="725"/>
      <c r="AA4" s="362" t="s">
        <v>40</v>
      </c>
      <c r="AB4" s="726" t="s">
        <v>3394</v>
      </c>
      <c r="AC4" s="727"/>
      <c r="AD4" s="776" t="s">
        <v>3393</v>
      </c>
      <c r="AE4" s="777"/>
      <c r="AF4" s="401" t="s">
        <v>3403</v>
      </c>
      <c r="AG4" s="402" t="s">
        <v>3404</v>
      </c>
      <c r="AH4" s="363" t="s">
        <v>2673</v>
      </c>
      <c r="AI4" s="764" t="s">
        <v>7</v>
      </c>
      <c r="AJ4" s="765"/>
      <c r="AK4" s="766"/>
      <c r="AL4" s="767" t="s">
        <v>7</v>
      </c>
      <c r="AM4" s="768"/>
      <c r="AN4" s="768"/>
      <c r="AO4" s="769"/>
      <c r="AP4" s="760" t="s">
        <v>7</v>
      </c>
      <c r="AQ4" s="761"/>
      <c r="AR4" s="761"/>
      <c r="AS4" s="762"/>
      <c r="AT4" s="760" t="s">
        <v>7</v>
      </c>
      <c r="AU4" s="761"/>
      <c r="AV4" s="761"/>
      <c r="AW4" s="761"/>
      <c r="AX4" s="761"/>
      <c r="AY4" s="761"/>
      <c r="AZ4" s="761"/>
      <c r="BA4" s="76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72" t="s">
        <v>3419</v>
      </c>
      <c r="B9" s="77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74" t="s">
        <v>3392</v>
      </c>
      <c r="B10" s="77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743" t="s">
        <v>3391</v>
      </c>
      <c r="B11" s="7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Nagata, Lynette</cp:lastModifiedBy>
  <cp:lastPrinted>2016-05-31T18:15:39Z</cp:lastPrinted>
  <dcterms:created xsi:type="dcterms:W3CDTF">2013-04-08T20:12:31Z</dcterms:created>
  <dcterms:modified xsi:type="dcterms:W3CDTF">2017-11-30T00:30:14Z</dcterms:modified>
</cp:coreProperties>
</file>