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cpark\Desktop\"/>
    </mc:Choice>
  </mc:AlternateContent>
  <bookViews>
    <workbookView xWindow="0" yWindow="0" windowWidth="9192" windowHeight="3732"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FORM_Log!$A$1:$BH$19</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c r="BA421" i="3"/>
  <c r="BC421" i="3" s="1"/>
  <c r="BB421" i="3"/>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AV10" i="4" l="1"/>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7" i="3"/>
  <c r="AN18" i="3"/>
  <c r="AN19" i="3"/>
  <c r="AN20"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7" i="3"/>
  <c r="AM18" i="3"/>
  <c r="AM19" i="3"/>
  <c r="AM20"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AW14" i="3"/>
  <c r="AW15" i="3"/>
  <c r="AW16" i="3"/>
  <c r="AW17" i="3"/>
  <c r="AW18" i="3"/>
  <c r="AW19" i="3"/>
  <c r="AW20" i="3"/>
  <c r="AW21" i="3"/>
  <c r="AW22" i="3"/>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1"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M16" i="3" s="1"/>
  <c r="AJ16" i="3"/>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6" i="3" l="1"/>
  <c r="AO16" i="3" s="1"/>
  <c r="AN16"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1" i="3"/>
  <c r="N12" i="3"/>
  <c r="AW12" i="3" s="1"/>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E11" i="3"/>
  <c r="AE10" i="3"/>
  <c r="AO12" i="3"/>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<sst xmlns="http://schemas.openxmlformats.org/spreadsheetml/2006/main" count="7322" uniqueCount="3456">
  <si>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</si>
  <si>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</si>
  <si>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</si>
  <si>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</si>
  <si>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</si>
  <si>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</si>
  <si>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</si>
  <si>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</si>
  <si>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</si>
  <si>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</si>
  <si>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</si>
  <si>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</si>
  <si>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</si>
  <si>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</si>
  <si>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</si>
  <si>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</si>
  <si>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</si>
  <si>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</si>
  <si>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</si>
  <si>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</si>
  <si>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</si>
  <si>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</si>
  <si>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</si>
  <si>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</si>
  <si>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</si>
  <si>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</si>
  <si>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</si>
  <si>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</si>
  <si>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</si>
  <si>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</si>
  <si>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</si>
  <si>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</si>
  <si>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</si>
  <si>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</si>
  <si>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</si>
  <si>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</si>
  <si>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</si>
  <si>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</si>
  <si>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</si>
  <si>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</si>
  <si>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</si>
  <si>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</si>
  <si>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</si>
  <si>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</si>
  <si>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</si>
  <si>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</si>
  <si>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</si>
  <si>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</si>
  <si>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</si>
  <si>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</si>
  <si>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</si>
  <si>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</si>
  <si>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</si>
  <si>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</si>
  <si>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</si>
  <si>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</si>
  <si>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</si>
  <si>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</si>
  <si>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</si>
  <si>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</si>
  <si>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</si>
  <si>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</si>
  <si>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</si>
  <si>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</si>
  <si>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</si>
  <si>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</si>
  <si>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</si>
  <si>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</si>
  <si>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</si>
  <si>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</si>
  <si>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</si>
  <si>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</si>
  <si>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</si>
  <si>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</si>
  <si>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</si>
  <si>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</si>
  <si>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</si>
  <si>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</si>
  <si>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</si>
  <si>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</si>
  <si>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</si>
  <si>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</si>
  <si>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</si>
  <si>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</si>
  <si>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</si>
  <si>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</si>
  <si>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</si>
  <si>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</si>
  <si>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</si>
  <si>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</si>
  <si>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</si>
  <si>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</si>
  <si>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</si>
  <si>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</si>
  <si>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</si>
  <si>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</si>
  <si>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</si>
  <si>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</si>
  <si>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</si>
  <si>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</si>
  <si>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</si>
  <si>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</si>
  <si>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</si>
  <si>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</si>
  <si>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</si>
  <si>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</si>
  <si>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</si>
  <si>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</si>
  <si>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</si>
  <si>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</si>
  <si>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</si>
  <si>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</si>
  <si>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</si>
  <si>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</si>
  <si>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</si>
  <si>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</si>
  <si>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</si>
  <si>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</si>
  <si>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</si>
  <si>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</si>
  <si>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</si>
  <si>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</si>
  <si>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</si>
  <si>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</si>
  <si>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</si>
  <si>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</si>
  <si>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</si>
  <si>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</si>
  <si>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</si>
  <si>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</si>
  <si>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</si>
  <si>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</si>
  <si>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</si>
  <si>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</si>
  <si>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</si>
  <si>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</si>
  <si>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</si>
  <si>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</si>
  <si>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</si>
  <si>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</si>
  <si>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</si>
  <si>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</si>
  <si>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</si>
  <si>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</si>
  <si>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</si>
  <si>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</si>
  <si>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</si>
  <si>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</si>
  <si>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</si>
  <si>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</si>
  <si>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</si>
  <si>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</si>
  <si>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</si>
  <si>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</si>
  <si>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</si>
  <si>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</si>
  <si>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</si>
  <si>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</si>
  <si>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</si>
  <si>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</si>
  <si>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</si>
  <si>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</si>
  <si>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</si>
  <si>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</si>
  <si>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</si>
  <si>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</si>
  <si>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</si>
  <si>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</si>
  <si>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</si>
  <si>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</si>
  <si>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</si>
  <si>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</si>
  <si>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</si>
  <si>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</si>
  <si>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</si>
  <si>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</si>
  <si>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</si>
  <si>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</si>
  <si>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</si>
  <si>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</si>
  <si>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</si>
  <si>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</si>
  <si>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</si>
  <si>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</si>
  <si>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</si>
  <si>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</si>
  <si>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</si>
  <si>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</si>
  <si>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</si>
  <si>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</si>
  <si>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</si>
  <si>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</si>
  <si>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</si>
  <si>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</si>
  <si>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</si>
  <si>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</si>
  <si>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</si>
  <si>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</si>
  <si>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</si>
  <si>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</si>
  <si>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</si>
  <si>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</si>
  <si>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</si>
  <si>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</si>
  <si>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</si>
  <si>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</si>
  <si>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</si>
  <si>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</si>
  <si>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</si>
  <si>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</si>
  <si>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</si>
  <si>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</si>
  <si>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</si>
  <si>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</si>
  <si>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</si>
  <si>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</si>
  <si>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</si>
  <si>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</si>
  <si>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</si>
  <si>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</si>
  <si>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</si>
  <si>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</si>
  <si>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</si>
  <si>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</si>
  <si>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</si>
  <si>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</si>
  <si>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</si>
  <si>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</si>
  <si>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</si>
  <si>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</si>
  <si>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</si>
  <si>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</si>
  <si>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</si>
  <si>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</si>
  <si>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</si>
  <si>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</si>
  <si>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</si>
  <si>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</si>
  <si>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</si>
  <si>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</si>
  <si>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</si>
  <si>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</si>
  <si>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</si>
  <si>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</si>
  <si>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</si>
  <si>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</si>
  <si>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</si>
  <si>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</si>
  <si>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</si>
  <si>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</si>
  <si>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</si>
  <si>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</si>
  <si>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</si>
  <si>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</si>
  <si>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</si>
  <si>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</si>
  <si>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</si>
  <si>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</si>
  <si>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</si>
  <si>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</si>
  <si>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</si>
  <si>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</si>
  <si>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</si>
  <si>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</si>
  <si>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</si>
  <si>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</si>
  <si>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</si>
  <si>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</si>
  <si>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</si>
  <si>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</si>
  <si>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</si>
  <si>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</si>
  <si>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</si>
  <si>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</si>
  <si>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</si>
  <si>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</si>
  <si>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</si>
  <si>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</si>
  <si>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</si>
  <si>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</si>
  <si>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</si>
  <si>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</si>
  <si>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</si>
  <si>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</si>
  <si>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</si>
  <si>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</si>
  <si>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</si>
  <si>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</si>
  <si>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</si>
  <si>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</si>
  <si>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</si>
  <si>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</si>
  <si>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</si>
  <si>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</si>
  <si>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</si>
  <si>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</si>
  <si>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</si>
  <si>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</si>
  <si>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</si>
  <si>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</si>
  <si>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</si>
  <si>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</si>
  <si>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</si>
  <si>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</si>
  <si>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</si>
  <si>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</si>
  <si>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</si>
  <si>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</si>
  <si>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</si>
  <si>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</si>
  <si>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</si>
  <si>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</si>
  <si>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</si>
  <si>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</si>
  <si>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</si>
  <si>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</si>
  <si>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</si>
  <si>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</si>
  <si>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</si>
  <si>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</si>
  <si>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</si>
  <si>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</si>
  <si>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</si>
  <si>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</si>
  <si>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</si>
  <si>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</si>
  <si>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</si>
  <si>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</si>
  <si>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</si>
  <si>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</si>
  <si>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</si>
  <si>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</si>
  <si>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</si>
  <si>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</si>
  <si>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</si>
  <si>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</si>
  <si>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</si>
  <si>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</si>
  <si>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</si>
  <si>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</si>
  <si>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</si>
  <si>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</si>
  <si>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</si>
  <si>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</si>
  <si>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</si>
  <si>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</si>
  <si>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</si>
  <si>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</si>
  <si>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</si>
  <si>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</si>
  <si>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</si>
  <si>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</si>
  <si>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</si>
  <si>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</si>
  <si>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</si>
  <si>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</si>
  <si>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</si>
  <si>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</si>
  <si>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</si>
  <si>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</si>
  <si>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</si>
  <si>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</si>
  <si>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</si>
  <si>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</si>
  <si>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</si>
  <si>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</si>
  <si>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</si>
  <si>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</si>
  <si>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</si>
  <si>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</si>
  <si>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</si>
  <si>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</si>
  <si>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</si>
  <si>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</si>
  <si>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</si>
  <si>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</si>
  <si>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</si>
  <si>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</si>
  <si>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</si>
  <si>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</si>
  <si>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</si>
  <si>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</si>
  <si>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</si>
  <si>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</si>
  <si>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</si>
  <si>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</si>
  <si>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</si>
  <si>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</si>
  <si>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</si>
  <si>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</si>
  <si>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</si>
  <si>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</si>
  <si>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</si>
  <si>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</si>
  <si>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</si>
  <si>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</si>
  <si>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</si>
  <si>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</si>
  <si>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</si>
  <si>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</si>
  <si>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</si>
  <si>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</si>
  <si>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</si>
  <si>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</si>
  <si>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</si>
  <si>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</si>
  <si>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</si>
  <si>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</si>
  <si>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</si>
  <si>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</si>
  <si>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</si>
  <si>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</si>
  <si>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</si>
  <si>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</si>
  <si>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</si>
  <si>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</si>
  <si>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</si>
  <si>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</si>
  <si>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</si>
  <si>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</si>
  <si>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</si>
  <si>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</si>
  <si>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</si>
  <si>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</si>
  <si>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</si>
  <si>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</si>
  <si>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</si>
  <si>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</si>
  <si>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</si>
  <si>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</si>
  <si>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</si>
  <si>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</si>
  <si>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</si>
  <si>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</si>
  <si>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</si>
  <si>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</si>
  <si>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</si>
  <si>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</si>
  <si>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</si>
  <si>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</si>
  <si>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</si>
  <si>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</si>
  <si>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</si>
  <si>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</si>
  <si>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</si>
  <si>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</si>
  <si>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</si>
  <si>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</si>
  <si>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</si>
  <si>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</si>
  <si>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</si>
  <si>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</si>
  <si>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</si>
  <si>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</si>
  <si>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</si>
  <si>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</si>
  <si>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</si>
  <si>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</si>
  <si>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</si>
  <si>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</si>
  <si>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</si>
  <si>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</si>
  <si>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</si>
  <si>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</si>
  <si>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</si>
  <si>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</si>
  <si>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</si>
  <si>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</si>
  <si>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</si>
  <si>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</si>
  <si>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</si>
  <si>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</si>
  <si>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</si>
  <si>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</si>
  <si>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</si>
  <si>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</si>
  <si>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</si>
  <si>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</si>
  <si>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</si>
  <si>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</si>
  <si>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</si>
  <si>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</si>
  <si>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</si>
  <si>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</si>
  <si>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</si>
  <si>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</si>
  <si>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</si>
  <si>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</si>
  <si>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</si>
  <si>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</si>
  <si>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</si>
  <si>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</si>
  <si>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</si>
  <si>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</si>
  <si>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</si>
  <si>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</si>
  <si>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</si>
  <si>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</si>
  <si>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</si>
  <si>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</si>
  <si>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</si>
  <si>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</si>
  <si>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</si>
  <si>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</si>
  <si>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</si>
  <si>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</si>
  <si>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</si>
  <si>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</si>
  <si>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</si>
  <si>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</si>
  <si>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</si>
  <si>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</si>
  <si>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</si>
  <si>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</si>
  <si>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</si>
  <si>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</si>
  <si>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</si>
  <si>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</si>
  <si>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</si>
  <si>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</si>
  <si>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</si>
  <si>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</si>
  <si>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</si>
  <si>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</si>
  <si>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</si>
  <si>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</si>
  <si>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</si>
  <si>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</si>
  <si>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</si>
  <si>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</si>
  <si>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</si>
  <si>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</si>
  <si>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</si>
  <si>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</si>
  <si>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</si>
  <si>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</si>
  <si>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</si>
  <si>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</si>
  <si>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</si>
  <si>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</si>
  <si>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</si>
  <si>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</si>
  <si>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</si>
  <si>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</si>
  <si>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</si>
  <si>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</si>
  <si>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</si>
  <si>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</si>
  <si>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</si>
  <si>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</si>
  <si>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</si>
  <si>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</si>
  <si>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</si>
  <si>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</si>
  <si>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</si>
  <si>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</si>
  <si>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</si>
  <si>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</si>
  <si>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</si>
  <si>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</si>
  <si>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</si>
  <si>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</si>
  <si>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</si>
  <si>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</si>
  <si>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</si>
  <si>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</si>
  <si>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</si>
  <si>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</si>
  <si>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</si>
  <si>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</si>
  <si>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</si>
  <si>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</si>
  <si>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</si>
  <si>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</si>
  <si>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</si>
  <si>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</si>
  <si>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</si>
  <si>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</si>
  <si>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</si>
  <si>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</si>
  <si>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</si>
  <si>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</si>
  <si>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</si>
  <si>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</si>
  <si>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</si>
  <si>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</si>
  <si>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</si>
  <si>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</si>
  <si>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</si>
  <si>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</si>
  <si>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</si>
  <si>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</si>
  <si>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</si>
  <si>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</si>
  <si>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</si>
  <si>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</si>
  <si>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</si>
  <si>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</si>
  <si>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</si>
  <si>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</si>
  <si>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</si>
  <si>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</si>
  <si>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</si>
  <si>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</si>
  <si>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</si>
  <si>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</si>
  <si>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</si>
  <si>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</si>
  <si>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</si>
  <si>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</si>
  <si>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</si>
  <si>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</si>
  <si>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</si>
  <si>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</si>
  <si>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</si>
  <si>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</si>
  <si>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</si>
  <si>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</si>
  <si>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</si>
  <si>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</si>
  <si>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</si>
  <si>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</si>
  <si>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</si>
  <si>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</si>
  <si>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</si>
  <si>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</si>
  <si>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</si>
  <si>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</si>
  <si>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</si>
  <si>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</si>
  <si>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</si>
  <si>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</si>
  <si>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</si>
  <si>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</si>
  <si>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</si>
  <si>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</si>
  <si>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</si>
  <si>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</si>
  <si>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</si>
  <si>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</si>
  <si>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</si>
  <si>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</si>
  <si>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</si>
  <si>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</si>
  <si>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</si>
  <si>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</si>
  <si>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</si>
  <si>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</si>
  <si>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</si>
  <si>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</si>
  <si>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</si>
  <si>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</si>
  <si>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</si>
  <si>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</si>
  <si>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</si>
  <si>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</si>
  <si>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</si>
  <si>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</si>
  <si>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</si>
  <si>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</si>
  <si>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</si>
  <si>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</si>
  <si>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</si>
  <si>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</si>
  <si>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</si>
  <si>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</si>
  <si>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</si>
  <si>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</si>
  <si>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</si>
  <si>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</si>
  <si>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</si>
  <si>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</si>
  <si>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</si>
  <si>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</si>
  <si>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</si>
  <si>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</si>
  <si>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</si>
  <si>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</si>
  <si>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</si>
  <si>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</si>
  <si>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</si>
  <si>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</si>
  <si>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</si>
  <si>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</si>
  <si>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</si>
  <si>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</si>
  <si>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</si>
  <si>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</si>
  <si>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</si>
  <si>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</si>
  <si>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</si>
  <si>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</si>
  <si>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</si>
  <si>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</si>
  <si>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</si>
  <si>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</si>
  <si>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</si>
  <si>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</si>
  <si>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</si>
  <si>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</si>
  <si>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</si>
  <si>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</si>
  <si>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</si>
  <si>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</si>
  <si>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</si>
  <si>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</si>
  <si>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</si>
  <si>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</si>
  <si>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</si>
  <si>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</si>
  <si>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</si>
  <si>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</si>
  <si>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</si>
  <si>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</si>
  <si>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</si>
  <si>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</si>
  <si>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</si>
  <si>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</si>
  <si>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</si>
  <si>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</si>
  <si>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</si>
  <si>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</si>
  <si>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</si>
  <si>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</si>
  <si>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</si>
  <si>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</si>
  <si>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</si>
  <si>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</si>
  <si>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</si>
  <si>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</si>
  <si>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</si>
  <si>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</si>
  <si>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</si>
  <si>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</si>
  <si>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</si>
  <si>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</si>
  <si>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</si>
  <si>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</si>
  <si>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</si>
  <si>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</si>
  <si>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</si>
  <si>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</si>
  <si>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</si>
  <si>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</si>
  <si>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</si>
  <si>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</si>
  <si>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</si>
  <si>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</si>
  <si>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</si>
  <si>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</si>
  <si>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</si>
  <si>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</si>
  <si>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</si>
  <si>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</si>
  <si>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</si>
  <si>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</si>
  <si>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</si>
  <si>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</si>
  <si>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</si>
  <si>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</si>
  <si>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</si>
  <si>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</si>
  <si>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</si>
  <si>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</si>
  <si>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</si>
  <si>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</si>
  <si>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</si>
  <si>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</si>
  <si>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</si>
  <si>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</si>
  <si>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</si>
  <si>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</si>
  <si>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</si>
  <si>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</si>
  <si>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</si>
  <si>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</si>
  <si>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</si>
  <si>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</si>
  <si>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</si>
  <si>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</si>
  <si>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</si>
  <si>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</si>
  <si>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</si>
  <si>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</si>
  <si>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</si>
  <si>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</si>
  <si>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</si>
  <si>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</si>
  <si>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</si>
  <si>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</si>
  <si>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</si>
  <si>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</si>
  <si>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</si>
  <si>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</si>
  <si>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</si>
  <si>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</si>
  <si>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</si>
  <si>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</si>
  <si>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</si>
  <si>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</si>
  <si>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</si>
  <si>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</si>
  <si>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</si>
  <si>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</si>
  <si>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</si>
  <si>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</si>
  <si>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</si>
  <si>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</si>
  <si>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</si>
  <si>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</si>
  <si>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</si>
  <si>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</si>
  <si>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</si>
  <si>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</si>
  <si>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</si>
  <si>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</si>
  <si>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</si>
  <si>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</si>
  <si>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</si>
  <si>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</si>
  <si>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</si>
  <si>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</si>
  <si>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</si>
  <si>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</si>
  <si>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</si>
  <si>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</si>
  <si>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</si>
  <si>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</si>
  <si>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</si>
  <si>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</si>
  <si>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</si>
  <si>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</si>
  <si>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</si>
  <si>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</si>
  <si>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</si>
  <si>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</si>
  <si>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</si>
  <si>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</si>
  <si>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</si>
  <si>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</si>
  <si>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</si>
  <si>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</si>
  <si>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</si>
  <si>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</si>
  <si>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</si>
  <si>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</si>
  <si>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</si>
  <si>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</si>
  <si>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</si>
  <si>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</si>
  <si>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</si>
  <si>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</si>
  <si>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</si>
  <si>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</si>
  <si>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</si>
  <si>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</si>
  <si>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</si>
  <si>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</si>
  <si>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</si>
  <si>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</si>
  <si>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</si>
  <si>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</si>
  <si>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</si>
  <si>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</si>
  <si>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</si>
  <si>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</si>
  <si>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</si>
  <si>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</si>
  <si>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</si>
  <si>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</si>
  <si>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</si>
  <si>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</si>
  <si>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</si>
  <si>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</si>
  <si>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</si>
  <si>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</si>
  <si>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</si>
  <si>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</si>
  <si>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</si>
  <si>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</si>
  <si>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</si>
  <si>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</si>
  <si>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</si>
  <si>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</si>
  <si>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</si>
  <si>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</si>
  <si>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</si>
  <si>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</si>
  <si>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</si>
  <si>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</si>
  <si>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</si>
  <si>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</si>
  <si>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</si>
  <si>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</si>
  <si>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</si>
  <si>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</si>
  <si>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</si>
  <si>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</si>
  <si>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</si>
  <si>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</si>
  <si>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</si>
  <si>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</si>
  <si>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</si>
  <si>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</si>
  <si>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</si>
  <si>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</si>
  <si>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</si>
  <si>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</si>
  <si>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</si>
  <si>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</si>
  <si>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</si>
  <si>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</si>
  <si>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</si>
  <si>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</si>
  <si>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</si>
  <si>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</si>
  <si>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</si>
  <si>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</si>
  <si>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</si>
  <si>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</si>
  <si>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</si>
  <si>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</si>
  <si>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</si>
  <si>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</si>
  <si>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</si>
  <si>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</si>
  <si>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</si>
  <si>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</si>
  <si>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</si>
  <si>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</si>
  <si>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</si>
  <si>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</si>
  <si>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</si>
  <si>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</si>
  <si>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</si>
  <si>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</si>
  <si>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</si>
  <si>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</si>
  <si>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</si>
  <si>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</si>
  <si>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</si>
  <si>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</si>
  <si>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</si>
  <si>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</si>
  <si>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</si>
  <si>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</si>
  <si>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</si>
  <si>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</si>
  <si>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</si>
  <si>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</si>
  <si>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</si>
  <si>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</si>
  <si>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</si>
  <si>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</si>
  <si>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</si>
  <si>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</si>
  <si>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</si>
  <si>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</si>
  <si>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</si>
  <si>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</si>
  <si>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</si>
  <si>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</si>
  <si>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</si>
  <si>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</si>
  <si>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</si>
  <si>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</si>
  <si>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</si>
  <si>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</si>
  <si>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</si>
  <si>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</si>
  <si>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</si>
  <si>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</si>
  <si>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</si>
  <si>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</si>
  <si>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</si>
  <si>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</si>
  <si>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</si>
  <si>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</si>
  <si>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</si>
  <si>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</si>
  <si>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</si>
  <si>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</si>
  <si>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</si>
  <si>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</si>
  <si>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</si>
  <si>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</si>
  <si>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</si>
  <si>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</si>
  <si>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</si>
  <si>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</si>
  <si>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</si>
  <si>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</si>
  <si>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</si>
  <si>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</si>
  <si>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</si>
  <si>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</si>
  <si>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</si>
  <si>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</si>
  <si>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</si>
  <si>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</si>
  <si>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</si>
  <si>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</si>
  <si>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</si>
  <si>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</si>
  <si>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</si>
  <si>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</si>
  <si>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</si>
  <si>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</si>
  <si>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</si>
  <si>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</si>
  <si>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</si>
  <si>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</si>
  <si>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</si>
  <si>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</si>
  <si>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</si>
  <si>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</si>
  <si>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</si>
  <si>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</si>
  <si>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</si>
  <si>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</si>
  <si>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</si>
  <si>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</si>
  <si>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</si>
  <si>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</si>
  <si>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</si>
  <si>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</si>
  <si>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</si>
  <si>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</si>
  <si>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</si>
  <si>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</si>
  <si>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</si>
  <si>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</si>
  <si>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</si>
  <si>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</si>
  <si>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</si>
  <si>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</si>
  <si>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</si>
  <si>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</si>
  <si>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</si>
  <si>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</si>
  <si>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</si>
  <si>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</si>
  <si>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</si>
  <si>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</si>
  <si>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</si>
  <si>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</si>
  <si>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</si>
  <si>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</si>
  <si>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</si>
  <si>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</si>
  <si>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</si>
  <si>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</si>
  <si>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</si>
  <si>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</si>
  <si>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</si>
  <si>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</si>
  <si>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</si>
  <si>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</si>
  <si>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</si>
  <si>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</si>
  <si>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</si>
  <si>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</si>
  <si>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</si>
  <si>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</si>
  <si>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</si>
  <si>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</si>
  <si>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</si>
  <si>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</si>
  <si>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</si>
  <si>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</si>
  <si>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</si>
  <si>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</si>
  <si>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</si>
  <si>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</si>
  <si>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</si>
  <si>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</si>
  <si>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</si>
  <si>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</si>
  <si>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</si>
  <si>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</si>
  <si>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</si>
  <si>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</si>
  <si>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</si>
  <si>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</si>
  <si>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</si>
  <si>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</si>
  <si>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</si>
  <si>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</si>
  <si>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</si>
  <si>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</si>
  <si>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</si>
  <si>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</si>
  <si>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</si>
  <si>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</si>
  <si>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</si>
  <si>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</si>
  <si>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</si>
  <si>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</si>
  <si>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</si>
  <si>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</si>
  <si>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</si>
  <si>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</si>
  <si>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</si>
  <si>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</si>
  <si>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</si>
  <si>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</si>
  <si>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</si>
  <si>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</si>
  <si>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</si>
  <si>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</si>
  <si>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</si>
  <si>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</si>
  <si>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</si>
  <si>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</si>
  <si>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</si>
  <si>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</si>
  <si>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</si>
  <si>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</si>
  <si>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</si>
  <si>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</si>
  <si>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</si>
  <si>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</si>
  <si>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</si>
  <si>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</si>
  <si>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</si>
  <si>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</si>
  <si>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</si>
  <si>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</si>
  <si>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</si>
  <si>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</si>
  <si>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</si>
  <si>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</si>
  <si>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</si>
  <si>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</si>
  <si>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</si>
  <si>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</si>
  <si>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</si>
  <si>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</si>
  <si>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</si>
  <si>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</si>
  <si>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</si>
  <si>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</si>
  <si>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</si>
  <si>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</si>
  <si>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</si>
  <si>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</si>
  <si>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</si>
  <si>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</si>
  <si>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</si>
  <si>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</si>
  <si>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</si>
  <si>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</si>
  <si>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</si>
  <si>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</si>
  <si>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</si>
  <si>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</si>
  <si>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</si>
  <si>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</si>
  <si>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</si>
  <si>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</si>
  <si>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</si>
  <si>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</si>
  <si>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</si>
  <si>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</si>
  <si>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</si>
  <si>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</si>
  <si>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</si>
  <si>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</si>
  <si>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</si>
  <si>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</si>
  <si>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</si>
  <si>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</si>
  <si>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</si>
  <si>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</si>
  <si>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</si>
  <si>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</si>
  <si>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</si>
  <si>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</si>
  <si>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</si>
  <si>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</si>
  <si>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</si>
  <si>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</si>
  <si>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</si>
  <si>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</si>
  <si>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</si>
  <si>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</si>
  <si>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</si>
  <si>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</si>
  <si>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</si>
  <si>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</si>
  <si>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</si>
  <si>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</si>
  <si>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</si>
  <si>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</si>
  <si>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</si>
  <si>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</si>
  <si>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</si>
  <si>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</si>
  <si>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</si>
  <si>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</si>
  <si>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</si>
  <si>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</si>
  <si>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</si>
  <si>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</si>
  <si>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</si>
  <si>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</si>
  <si>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</si>
  <si>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</si>
  <si>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</si>
  <si>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</si>
  <si>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</si>
  <si>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</si>
  <si>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</si>
  <si>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</si>
  <si>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</si>
  <si>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</si>
  <si>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</si>
  <si>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</si>
  <si>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</si>
  <si>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</si>
  <si>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</si>
  <si>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</si>
  <si>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</si>
  <si>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</si>
  <si>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</si>
  <si>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</si>
  <si>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</si>
  <si>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</si>
  <si>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</si>
  <si>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</si>
  <si>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</si>
  <si>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</si>
  <si>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</si>
  <si>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</si>
  <si>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</si>
  <si>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</si>
  <si>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</si>
  <si>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</si>
  <si>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</si>
  <si>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</si>
  <si>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</si>
  <si>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</si>
  <si>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</si>
  <si>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</si>
  <si>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</si>
  <si>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</si>
  <si>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</si>
  <si>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</si>
  <si>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</si>
  <si>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</si>
  <si>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</si>
  <si>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</si>
  <si>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</si>
  <si>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</si>
  <si>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</si>
  <si>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</si>
  <si>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</si>
  <si>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</si>
  <si>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</si>
  <si>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</si>
  <si>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</si>
  <si>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</si>
  <si>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</si>
  <si>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</si>
  <si>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</si>
  <si>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</si>
  <si>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</si>
  <si>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</si>
  <si>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</si>
  <si>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</si>
  <si>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</si>
  <si>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</si>
  <si>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</si>
  <si>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</si>
  <si>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</si>
  <si>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</si>
  <si>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</si>
  <si>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</si>
  <si>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</si>
  <si>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</si>
  <si>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</si>
  <si>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</si>
  <si>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</si>
  <si>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</si>
  <si>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</si>
  <si>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</si>
  <si>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</si>
  <si>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</si>
  <si>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</si>
  <si>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</si>
  <si>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</si>
  <si>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</si>
  <si>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</si>
  <si>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</si>
  <si>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</si>
  <si>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</si>
  <si>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</si>
  <si>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</si>
  <si>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</si>
  <si>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</si>
  <si>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</si>
  <si>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</si>
  <si>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</si>
  <si>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</si>
  <si>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</si>
  <si>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</si>
  <si>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</si>
  <si>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</si>
  <si>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</si>
  <si>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</si>
  <si>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</si>
  <si>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</si>
  <si>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</si>
  <si>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</si>
  <si>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</si>
  <si>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</si>
  <si>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</si>
  <si>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</si>
  <si>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</si>
  <si>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</si>
  <si>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</si>
  <si>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</si>
  <si>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</si>
  <si>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</si>
  <si>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</si>
  <si>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</si>
  <si>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</si>
  <si>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</si>
  <si>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</si>
  <si>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</si>
  <si>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</si>
  <si>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</si>
  <si>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</si>
  <si>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</si>
  <si>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</si>
  <si>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</si>
  <si>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</si>
  <si>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</si>
  <si>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</si>
  <si>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</si>
  <si>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</si>
  <si>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</si>
  <si>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</si>
  <si>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</si>
  <si>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</si>
  <si>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</si>
  <si>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</si>
  <si>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</si>
  <si>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</si>
  <si>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</si>
  <si>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</si>
  <si>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</si>
  <si>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</si>
  <si>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</si>
  <si>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</si>
  <si>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</si>
  <si>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</si>
  <si>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</si>
  <si>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</si>
  <si>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</si>
  <si>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</si>
  <si>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</si>
  <si>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</si>
  <si>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</si>
  <si>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</si>
  <si>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</si>
  <si>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</si>
  <si>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</si>
  <si>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</si>
  <si>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</si>
  <si>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</si>
  <si>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</si>
  <si>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</si>
  <si>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</si>
  <si>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</si>
  <si>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</si>
  <si>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</si>
  <si>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</si>
  <si>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</si>
  <si>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</si>
  <si>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</si>
  <si>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</si>
  <si>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</si>
  <si>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</si>
  <si>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</si>
  <si>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</si>
  <si>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</si>
  <si>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</si>
  <si>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</si>
  <si>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</si>
  <si>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</si>
  <si>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</si>
  <si>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</si>
  <si>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</si>
  <si>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</si>
  <si>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</si>
  <si>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</si>
  <si>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</si>
  <si>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</si>
  <si>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</si>
  <si>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</si>
  <si>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</si>
  <si>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</si>
  <si>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</si>
  <si>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</si>
  <si>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</si>
  <si>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</si>
  <si>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</si>
  <si>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</si>
  <si>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</si>
  <si>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</si>
  <si>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</si>
  <si>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</si>
  <si>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</si>
  <si>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</si>
  <si>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</si>
  <si>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</si>
  <si>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</si>
  <si>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</si>
  <si>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</si>
  <si>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</si>
  <si>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</si>
  <si>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</si>
  <si>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</si>
  <si>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</si>
  <si>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</si>
  <si>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</si>
  <si>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</si>
  <si>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</si>
  <si>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</si>
  <si>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</si>
  <si>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</si>
  <si>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</si>
  <si>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</si>
  <si>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</si>
  <si>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</si>
  <si>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</si>
  <si>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</si>
  <si>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</si>
  <si>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</si>
  <si>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</si>
  <si>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</si>
  <si>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</si>
  <si>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</si>
  <si>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</si>
  <si>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</si>
  <si>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</si>
  <si>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</si>
  <si>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</si>
  <si>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</si>
  <si>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</si>
  <si>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</si>
  <si>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</si>
  <si>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</si>
  <si>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</si>
  <si>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</si>
  <si>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</si>
  <si>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</si>
  <si>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</si>
  <si>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</si>
  <si>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</si>
  <si>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</si>
  <si>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</si>
  <si>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</si>
  <si>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</si>
  <si>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</si>
  <si>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</si>
  <si>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</si>
  <si>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</si>
  <si>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</si>
  <si>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</si>
  <si>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</si>
  <si>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</si>
  <si>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</si>
  <si>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</si>
  <si>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</si>
  <si>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</si>
  <si>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</si>
  <si>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</si>
  <si>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</si>
  <si>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</si>
  <si>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</si>
  <si>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</si>
  <si>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</si>
  <si>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</si>
  <si>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</si>
  <si>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</si>
  <si>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</si>
  <si>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</si>
  <si>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</si>
  <si>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</si>
  <si>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</si>
  <si>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</si>
  <si>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</si>
  <si>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</si>
  <si>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</si>
  <si>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</si>
  <si>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</si>
  <si>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</si>
  <si>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</si>
  <si>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</si>
  <si>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</si>
  <si>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</si>
  <si>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</si>
  <si>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</si>
  <si>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</si>
  <si>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</si>
  <si>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</si>
  <si>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</si>
  <si>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</si>
  <si>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</si>
  <si>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</si>
  <si>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</si>
  <si>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</si>
  <si>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</si>
  <si>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</si>
  <si>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</si>
  <si>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</si>
  <si>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</si>
  <si>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</si>
  <si>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</si>
  <si>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</si>
  <si>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</si>
  <si>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</si>
  <si>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</si>
  <si>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</si>
  <si>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</si>
  <si>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</si>
  <si>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</si>
  <si>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</si>
  <si>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</si>
  <si>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</si>
  <si>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</si>
  <si>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</si>
  <si>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</si>
  <si>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</si>
  <si>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</si>
  <si>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</si>
  <si>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</si>
  <si>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</si>
  <si>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</si>
  <si>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</si>
  <si>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</si>
  <si>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</si>
  <si>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</si>
  <si>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</si>
  <si>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</si>
  <si>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</si>
  <si>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</si>
  <si>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</si>
  <si>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</si>
  <si>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</si>
  <si>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</si>
  <si>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</si>
  <si>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</si>
  <si>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</si>
  <si>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</si>
  <si>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</si>
  <si>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</si>
  <si>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</si>
  <si>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</si>
  <si>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</si>
  <si>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</si>
  <si>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</si>
  <si>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</si>
  <si>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</si>
  <si>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</si>
  <si>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</si>
  <si>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</si>
  <si>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</si>
  <si>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</si>
  <si>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</si>
  <si>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</si>
  <si>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</si>
  <si>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</si>
  <si>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</si>
  <si>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</si>
  <si>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</si>
  <si>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</si>
  <si>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</si>
  <si>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</si>
  <si>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</si>
  <si>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</si>
  <si>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</si>
  <si>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</si>
  <si>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</si>
  <si>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</si>
  <si>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</si>
  <si>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</si>
  <si>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</si>
  <si>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</si>
  <si>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</si>
  <si>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</si>
  <si>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</si>
  <si>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</si>
  <si>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</si>
  <si>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</si>
  <si>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</si>
  <si>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</si>
  <si>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</si>
  <si>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</si>
  <si>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</si>
  <si>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</si>
  <si>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</si>
  <si>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</si>
  <si>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</si>
  <si>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</si>
  <si>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</si>
  <si>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</si>
  <si>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</si>
  <si>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</si>
  <si>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</si>
  <si>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</si>
  <si>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</si>
  <si>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</si>
  <si>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</si>
  <si>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</si>
  <si>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</si>
  <si>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</si>
  <si>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</si>
  <si>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</si>
  <si>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</si>
  <si>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</si>
  <si>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</si>
  <si>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</si>
  <si>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</si>
  <si>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</si>
  <si>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</si>
  <si>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</si>
  <si>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</si>
  <si>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</si>
  <si>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</si>
  <si>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</si>
  <si>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</si>
  <si>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</si>
  <si>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</si>
  <si>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</si>
  <si>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</si>
  <si>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</si>
  <si>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</si>
  <si>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</si>
  <si>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</si>
  <si>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</si>
  <si>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</si>
  <si>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</si>
  <si>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</si>
  <si>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</si>
  <si>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</si>
  <si>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</si>
  <si>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</si>
  <si>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</si>
  <si>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</si>
  <si>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</si>
  <si>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</si>
  <si>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</si>
  <si>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</si>
  <si>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</si>
  <si>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</si>
  <si>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</si>
  <si>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</si>
  <si>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</si>
  <si>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</si>
  <si>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</si>
  <si>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</si>
  <si>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</si>
  <si>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</si>
  <si>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</si>
  <si>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</si>
  <si>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</si>
  <si>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</si>
  <si>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</si>
  <si>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</si>
  <si>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</si>
  <si>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</si>
  <si>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</si>
  <si>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</si>
  <si>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</si>
  <si>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</si>
  <si>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</si>
  <si>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</si>
  <si>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</si>
  <si>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</si>
  <si>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</si>
  <si>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</si>
  <si>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</si>
  <si>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</si>
  <si>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</si>
  <si>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</si>
  <si>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</si>
  <si>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</si>
  <si>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</si>
  <si>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</si>
  <si>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</si>
  <si>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</si>
  <si>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</si>
  <si>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</si>
  <si>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</si>
  <si>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</si>
  <si>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</si>
  <si>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</si>
  <si>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</si>
  <si>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</si>
  <si>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</si>
  <si>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</si>
  <si>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</si>
  <si>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</si>
  <si>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</si>
  <si>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</si>
  <si>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</si>
  <si>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</si>
  <si>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</si>
  <si>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</si>
  <si>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</si>
  <si>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</si>
  <si>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</si>
  <si>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</si>
  <si>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</si>
  <si>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</si>
  <si>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</si>
  <si>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</si>
  <si>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</si>
  <si>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</si>
  <si>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</si>
  <si>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</si>
  <si>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</si>
  <si>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</si>
  <si>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</si>
  <si>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</si>
  <si>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</si>
  <si>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</si>
  <si>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</si>
  <si>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</si>
  <si>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</si>
  <si>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</si>
  <si>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</si>
  <si>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</si>
  <si>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</si>
  <si>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</si>
  <si>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</si>
  <si>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</si>
  <si>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</si>
  <si>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</si>
  <si>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</si>
  <si>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</si>
  <si>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</si>
  <si>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</si>
  <si>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</si>
  <si>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</si>
  <si>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</si>
  <si>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</si>
  <si>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</si>
  <si>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</si>
  <si>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</si>
  <si>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</si>
  <si>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</si>
  <si>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</si>
  <si>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</si>
  <si>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</si>
  <si>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</si>
  <si>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</si>
  <si>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</si>
  <si>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</si>
  <si>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</si>
  <si>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</si>
  <si>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</si>
  <si>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</si>
  <si>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</si>
  <si>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</si>
  <si>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</si>
  <si>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</si>
  <si>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</si>
  <si>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</si>
  <si>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</si>
  <si>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</si>
  <si>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</si>
  <si>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</si>
  <si>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</si>
  <si>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</si>
  <si>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</si>
  <si>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</si>
  <si>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</si>
  <si>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</si>
  <si>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</si>
  <si>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</si>
  <si>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</si>
  <si>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</si>
  <si>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</si>
  <si>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</si>
  <si>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</si>
  <si>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</si>
  <si>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</si>
  <si>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</si>
  <si>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</si>
  <si>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</si>
  <si>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</si>
  <si>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</si>
  <si>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</si>
  <si>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</si>
  <si>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</si>
  <si>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</si>
  <si>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</si>
  <si>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</si>
  <si>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</si>
  <si>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</si>
  <si>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</si>
  <si>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</si>
  <si>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</si>
  <si>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</si>
  <si>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</si>
  <si>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</si>
  <si>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</si>
  <si>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</si>
  <si>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</si>
  <si>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</si>
  <si>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</si>
  <si>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</si>
  <si>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</si>
  <si>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</si>
  <si>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</si>
  <si>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</si>
  <si>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</si>
  <si>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</si>
  <si>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</si>
  <si>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</si>
  <si>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</si>
  <si>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</si>
  <si>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</si>
  <si>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</si>
  <si>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</si>
  <si>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</si>
  <si>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</si>
  <si>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</si>
  <si>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</si>
  <si>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</si>
  <si>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</si>
  <si>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</si>
  <si>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</si>
  <si>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</si>
  <si>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</si>
  <si>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</si>
  <si>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</si>
  <si>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</si>
  <si>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</si>
  <si>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</si>
  <si>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</si>
  <si>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</si>
  <si>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</si>
  <si>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</si>
  <si>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</si>
  <si>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</si>
  <si>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</si>
  <si>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</si>
  <si>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</si>
  <si>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</si>
  <si>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</si>
  <si>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</si>
  <si>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</si>
  <si>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</si>
  <si>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</si>
  <si>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</si>
  <si>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</si>
  <si>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</si>
  <si>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</si>
  <si>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</si>
  <si>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</si>
  <si>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</si>
  <si>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</si>
  <si>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</si>
  <si>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</si>
  <si>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</si>
  <si>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</si>
  <si>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</si>
  <si>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</si>
  <si>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</si>
  <si>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</si>
  <si>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</si>
  <si>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</si>
  <si>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</si>
  <si>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</si>
  <si>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</si>
  <si>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</si>
  <si>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</si>
  <si>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</si>
  <si>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</si>
  <si>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</si>
  <si>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</si>
  <si>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</si>
  <si>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</si>
  <si>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</si>
  <si>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</si>
  <si>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</si>
  <si>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</si>
  <si>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</si>
  <si>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</si>
  <si>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</si>
  <si>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</si>
  <si>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</si>
  <si>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</si>
  <si>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</si>
  <si>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</si>
  <si>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</si>
  <si>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</si>
  <si>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</si>
  <si>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</si>
  <si>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</si>
  <si>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</si>
  <si>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</si>
  <si>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</si>
  <si>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</si>
  <si>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</si>
  <si>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</si>
  <si>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</si>
  <si>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</si>
  <si>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</si>
  <si>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</si>
  <si>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</si>
  <si>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</si>
  <si>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</si>
  <si>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</si>
  <si>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</si>
  <si>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</si>
  <si>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</si>
  <si>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</si>
  <si>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</si>
  <si>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</si>
  <si>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</si>
  <si>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</si>
  <si>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</si>
  <si>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</si>
  <si>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</si>
  <si>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</si>
  <si>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</si>
  <si>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</si>
  <si>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</si>
  <si>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</si>
  <si>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</si>
  <si>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</si>
  <si>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</si>
  <si>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</si>
  <si>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</si>
  <si>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</si>
  <si>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</si>
  <si>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</si>
  <si>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</si>
  <si>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</si>
  <si>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</si>
  <si>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</si>
  <si>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</si>
  <si>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</si>
  <si>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</si>
  <si>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</si>
  <si>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</si>
  <si>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</si>
  <si>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</si>
  <si>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</si>
  <si>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</si>
  <si>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</si>
  <si>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</si>
  <si>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</si>
  <si>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</si>
  <si>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</si>
  <si>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</si>
  <si>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</si>
  <si>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</si>
  <si>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</si>
  <si>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</si>
  <si>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</si>
  <si>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</si>
  <si>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</si>
  <si>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</si>
  <si>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</si>
  <si>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</si>
  <si>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</si>
  <si>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</si>
  <si>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</si>
  <si>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</si>
  <si>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</si>
  <si>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</si>
  <si>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</si>
  <si>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</si>
  <si>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</si>
  <si>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</si>
  <si>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</si>
  <si>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</si>
  <si>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</si>
  <si>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</si>
  <si>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</si>
  <si>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</si>
  <si>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</si>
  <si>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</si>
  <si>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</si>
  <si>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</si>
  <si>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</si>
  <si>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</si>
  <si>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</si>
  <si>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</si>
  <si>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</si>
  <si>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</si>
  <si>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</si>
  <si>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</si>
  <si>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</si>
  <si>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</si>
  <si>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</si>
  <si>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</si>
  <si>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</si>
  <si>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</si>
  <si>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</si>
  <si>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</si>
  <si>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</si>
  <si>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</si>
  <si>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</si>
  <si>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</si>
  <si>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</si>
  <si>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</si>
  <si>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</si>
  <si>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</si>
  <si>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</si>
  <si>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</si>
  <si>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</si>
  <si>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</si>
  <si>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</si>
  <si>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</si>
  <si>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</si>
  <si>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</si>
  <si>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</si>
  <si>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</si>
  <si>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</si>
  <si>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</si>
  <si>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</si>
  <si>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</si>
  <si>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</si>
  <si>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</si>
  <si>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</si>
  <si>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</si>
  <si>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</si>
  <si>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</si>
  <si>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</si>
  <si>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</si>
  <si>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</si>
  <si>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</si>
  <si>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</si>
  <si>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</si>
  <si>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</si>
  <si>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</si>
  <si>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</si>
  <si>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</si>
  <si>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</si>
  <si>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</si>
  <si>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</si>
  <si>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</si>
  <si>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</si>
  <si>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</si>
  <si>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</si>
  <si>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</si>
  <si>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</si>
  <si>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</si>
  <si>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</si>
  <si>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</si>
  <si>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</si>
  <si>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</si>
  <si>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</si>
  <si>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</si>
  <si>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</si>
  <si>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</si>
  <si>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</si>
  <si>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</si>
  <si>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</si>
  <si>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</si>
  <si>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</si>
  <si>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</si>
  <si>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</si>
  <si>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</si>
  <si>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</si>
  <si>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</si>
  <si>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</si>
  <si>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</si>
  <si>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</si>
  <si>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</si>
  <si>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</si>
  <si>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</si>
  <si>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</si>
  <si>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</si>
  <si>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</si>
  <si>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</si>
  <si>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</si>
  <si>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</si>
  <si>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</si>
  <si>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</si>
  <si>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</si>
  <si>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</si>
  <si>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</si>
  <si>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</si>
  <si>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</si>
  <si>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</si>
  <si>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</si>
  <si>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</si>
  <si>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</si>
  <si>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</si>
  <si>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</si>
  <si>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</si>
  <si>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</si>
  <si>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</si>
  <si>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</si>
  <si>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</si>
  <si>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</si>
  <si>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</si>
  <si>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</si>
  <si>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</si>
  <si>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</si>
  <si>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</si>
  <si>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</si>
  <si>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</si>
  <si>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</si>
  <si>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</si>
  <si>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</si>
  <si>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</si>
  <si>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</si>
  <si>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</si>
  <si>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</si>
  <si>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</si>
  <si>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</si>
  <si>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</si>
  <si>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</si>
  <si>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</si>
  <si>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</si>
  <si>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</si>
  <si>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</si>
  <si>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</si>
  <si>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</si>
  <si>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</si>
  <si>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</si>
  <si>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</si>
  <si>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</si>
  <si>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</si>
  <si>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</si>
  <si>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</si>
  <si>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</si>
  <si>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</si>
  <si>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</si>
  <si>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</si>
  <si>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</si>
  <si>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</si>
  <si>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</si>
  <si>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</si>
  <si>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</si>
  <si>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</si>
  <si>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</si>
  <si>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</si>
  <si>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</si>
  <si>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</si>
  <si>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</si>
  <si>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</si>
  <si>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</si>
  <si>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</si>
  <si>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</si>
  <si>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</si>
  <si>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</si>
  <si>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</si>
  <si>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</si>
  <si>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</si>
  <si>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</si>
  <si>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</si>
  <si>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</si>
  <si>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</si>
  <si>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</si>
  <si>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</si>
  <si>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</si>
  <si>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</si>
  <si>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</si>
  <si>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</si>
  <si>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</si>
  <si>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</si>
  <si>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</si>
  <si>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</si>
  <si>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</si>
  <si>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</si>
  <si>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</si>
  <si>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</si>
  <si>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</si>
  <si>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</si>
  <si>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</si>
  <si>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</si>
  <si>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</si>
  <si>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</si>
  <si>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</si>
  <si>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</si>
  <si>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</si>
  <si>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</si>
  <si>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</si>
  <si>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</si>
  <si>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</si>
  <si>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</si>
  <si>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</si>
  <si>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</si>
  <si>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</si>
  <si>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</si>
  <si>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</si>
  <si>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</si>
  <si>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</si>
  <si>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</si>
  <si>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</si>
  <si>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</si>
  <si>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</si>
  <si>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</si>
  <si>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</si>
  <si>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</si>
  <si>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</si>
  <si>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</si>
  <si>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</si>
  <si>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</si>
  <si>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</si>
  <si>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</si>
  <si>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</si>
  <si>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</si>
  <si>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</si>
  <si>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</si>
  <si>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</si>
  <si>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</si>
  <si>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</si>
  <si>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</si>
  <si>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</si>
  <si>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</si>
  <si>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</si>
  <si>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</si>
  <si>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</si>
  <si>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</si>
  <si>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</si>
  <si>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</si>
  <si>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</si>
  <si>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</si>
  <si>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</si>
  <si>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</si>
  <si>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</si>
  <si>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</si>
  <si>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</si>
  <si>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</si>
  <si>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</si>
  <si>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</si>
  <si>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</si>
  <si>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</si>
  <si>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</si>
  <si>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</si>
  <si>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</si>
  <si>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</si>
  <si>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</si>
  <si>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</si>
  <si>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</si>
  <si>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</si>
  <si>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</si>
  <si>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</si>
  <si>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</si>
  <si>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</si>
  <si>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</si>
  <si>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</si>
  <si>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</si>
  <si>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</si>
  <si>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</si>
  <si>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</si>
  <si>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</si>
  <si>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</si>
  <si>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</si>
  <si>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</si>
  <si>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</si>
  <si>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</si>
  <si>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</si>
  <si>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</si>
  <si>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</si>
  <si>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</si>
  <si>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</si>
  <si>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</si>
  <si>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</si>
  <si>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</si>
  <si>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</si>
  <si>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</si>
  <si>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</si>
  <si>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</si>
  <si>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</si>
  <si>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</si>
  <si>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</si>
  <si>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</si>
  <si>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</si>
  <si>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</si>
  <si>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</si>
  <si>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</si>
  <si>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</si>
  <si>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</si>
  <si>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</si>
  <si>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</si>
  <si>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</si>
  <si>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</si>
  <si>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</si>
  <si>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</si>
  <si>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</si>
  <si>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</si>
  <si>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</si>
  <si>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</si>
  <si>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</si>
  <si>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</si>
  <si>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</si>
  <si>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</si>
  <si>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</si>
  <si>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</si>
  <si>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</si>
  <si>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</si>
  <si>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</si>
  <si>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</si>
  <si>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</si>
  <si>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</si>
  <si>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</si>
  <si>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</si>
  <si>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</si>
  <si>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</si>
  <si>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</si>
  <si>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</si>
  <si>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</si>
  <si>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</si>
  <si>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</si>
  <si>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</si>
  <si>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</si>
  <si>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</si>
  <si>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</si>
  <si>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</si>
  <si>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</si>
  <si>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</si>
  <si>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</si>
  <si>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</si>
  <si>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</si>
  <si>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</si>
  <si>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</si>
  <si>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</si>
  <si>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</si>
  <si>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</si>
  <si>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</si>
  <si>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</si>
  <si>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</si>
  <si>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</si>
  <si>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</si>
  <si>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</si>
  <si>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</si>
  <si>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</si>
  <si>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</si>
  <si>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</si>
  <si>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</si>
  <si>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</si>
  <si>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</si>
  <si>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</si>
  <si>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</si>
  <si>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</si>
  <si>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</si>
  <si>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</si>
  <si>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</si>
  <si>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</si>
  <si>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</si>
  <si>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</si>
  <si>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</si>
  <si>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</si>
  <si>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</si>
  <si>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</si>
  <si>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</si>
  <si>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</si>
  <si>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</si>
  <si>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</si>
  <si>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</si>
  <si>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</si>
  <si>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</si>
  <si>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</si>
  <si>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</si>
  <si>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</si>
  <si>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</si>
  <si>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</si>
  <si>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</si>
  <si>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</si>
  <si>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</si>
  <si>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</si>
  <si>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</si>
  <si>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</si>
  <si>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</si>
  <si>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</si>
  <si>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</si>
  <si>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</si>
  <si>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</si>
  <si>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</si>
  <si>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</si>
  <si>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</si>
  <si>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</si>
  <si>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</si>
  <si>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</si>
  <si>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</si>
  <si>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</si>
  <si>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</si>
  <si>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</si>
  <si>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</si>
  <si>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</si>
  <si>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</si>
  <si>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</si>
  <si>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</si>
  <si>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</si>
  <si>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</si>
  <si>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</si>
  <si>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</si>
  <si>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</si>
  <si>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</si>
  <si>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</si>
  <si>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</si>
  <si>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</si>
  <si>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</si>
  <si>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</si>
  <si>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</si>
  <si>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</si>
  <si>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</si>
  <si>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</si>
  <si>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</si>
  <si>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</si>
  <si>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</si>
  <si>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</si>
  <si>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</si>
  <si>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</si>
  <si>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</si>
  <si>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</si>
  <si>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</si>
  <si>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</si>
  <si>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</si>
  <si>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</si>
  <si>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</si>
  <si>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</si>
  <si>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</si>
  <si>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</si>
  <si>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</si>
  <si>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</si>
  <si>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</si>
  <si>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</si>
  <si>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</si>
  <si>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</si>
  <si>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</si>
  <si>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</si>
  <si>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</si>
  <si>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</si>
  <si>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</si>
  <si>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</si>
  <si>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</si>
  <si>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</si>
  <si>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</si>
  <si>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</si>
  <si>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</si>
  <si>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</si>
  <si>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</si>
  <si>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</si>
  <si>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</si>
  <si>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</si>
  <si>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</si>
  <si>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</si>
  <si>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</si>
  <si>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</si>
  <si>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</si>
  <si>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</si>
  <si>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</si>
  <si>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</si>
  <si>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</si>
  <si>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</si>
  <si>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</si>
  <si>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</si>
  <si>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</si>
  <si>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</si>
  <si>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</si>
  <si>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</si>
  <si>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</si>
  <si>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</si>
  <si>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</si>
  <si>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</si>
  <si>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</si>
  <si>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</si>
  <si>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</si>
  <si>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</si>
  <si>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</si>
  <si>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</si>
  <si>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</si>
  <si>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</si>
  <si>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</si>
  <si>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</si>
  <si>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</si>
  <si>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</si>
  <si>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</si>
  <si>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</si>
  <si>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</si>
  <si>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</si>
  <si>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</si>
  <si>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</si>
  <si>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</si>
  <si>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</si>
  <si>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</si>
  <si>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</si>
  <si>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</si>
  <si>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</si>
  <si>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</si>
  <si>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</si>
  <si>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</si>
  <si>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</si>
  <si>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</si>
  <si>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</si>
  <si>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</si>
  <si>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</si>
  <si>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</si>
  <si>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</si>
  <si>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</si>
  <si>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</si>
  <si>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</si>
  <si>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</si>
  <si>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</si>
  <si>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</si>
  <si>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</si>
  <si>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</si>
  <si>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</si>
  <si>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</si>
  <si>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</si>
  <si>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</si>
  <si>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</si>
  <si>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</si>
  <si>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</si>
  <si>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</si>
  <si>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</si>
  <si>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</si>
  <si>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</si>
  <si>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</si>
  <si>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</si>
  <si>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</si>
  <si>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</si>
  <si>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</si>
  <si>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</si>
  <si>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</si>
  <si>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</si>
  <si>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</si>
  <si>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</si>
  <si>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</si>
  <si>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</si>
  <si>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</si>
  <si>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</si>
  <si>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</si>
  <si>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</si>
  <si>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</si>
  <si>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</si>
  <si>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</si>
  <si>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</si>
  <si>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</si>
  <si>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</si>
  <si>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</si>
  <si>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</si>
  <si>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</si>
  <si>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</si>
  <si>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</si>
  <si>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</si>
  <si>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</si>
  <si>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</si>
  <si>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</si>
  <si>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</si>
  <si>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</si>
  <si>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</si>
  <si>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</si>
  <si>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</si>
  <si>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</si>
  <si>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</si>
  <si>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</si>
  <si>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</si>
  <si>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</si>
  <si>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</si>
  <si>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</si>
  <si>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</si>
  <si>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</si>
  <si>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</si>
  <si>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</si>
  <si>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</si>
  <si>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</si>
  <si>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</si>
  <si>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</si>
  <si>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</si>
  <si>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</si>
  <si>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</si>
  <si>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</si>
  <si>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</si>
  <si>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</si>
  <si>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</si>
  <si>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</si>
  <si>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</si>
  <si>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</si>
  <si>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</si>
  <si>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</si>
  <si>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</si>
  <si>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</si>
  <si>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</si>
  <si>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</si>
  <si>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</si>
  <si>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</si>
  <si>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</si>
  <si>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</si>
  <si>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</si>
  <si>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</si>
  <si>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</si>
  <si>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</si>
  <si>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</si>
  <si>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</si>
  <si>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</si>
  <si>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</si>
  <si>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</si>
  <si>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</si>
  <si>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</si>
  <si>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</si>
  <si>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</si>
  <si>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</si>
  <si>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</si>
  <si>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</si>
  <si>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</si>
  <si>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</si>
  <si>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</si>
  <si>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</si>
  <si>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</si>
  <si>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</si>
  <si>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</si>
  <si>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</si>
  <si>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</si>
  <si>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</si>
  <si>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</si>
  <si>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</si>
  <si>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</si>
  <si>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</si>
  <si>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</si>
  <si>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</si>
  <si>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</si>
  <si>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</si>
  <si>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</si>
  <si>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</si>
  <si>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</si>
  <si>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</si>
  <si>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</si>
  <si>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</si>
  <si>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</si>
  <si>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</si>
  <si>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</si>
  <si>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</si>
  <si>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</si>
  <si>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</si>
  <si>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</si>
  <si>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</si>
  <si>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</si>
  <si>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</si>
  <si>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</si>
  <si>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</si>
  <si>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</si>
  <si>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</si>
  <si>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</si>
  <si>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</si>
  <si>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</si>
  <si>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</si>
  <si>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</si>
  <si>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</si>
  <si>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</si>
  <si>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</si>
  <si>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</si>
  <si>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</si>
  <si>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</si>
  <si>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</si>
  <si>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</si>
  <si>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</si>
  <si>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</si>
  <si>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</si>
  <si>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</si>
  <si>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</si>
  <si>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</si>
  <si>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</si>
  <si>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</si>
  <si>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</si>
  <si>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</si>
  <si>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</si>
  <si>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</si>
  <si>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</si>
  <si>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</si>
  <si>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</si>
  <si>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</si>
  <si>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</si>
  <si>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</si>
  <si>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</si>
  <si>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</si>
  <si>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</si>
  <si>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</si>
  <si>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</si>
  <si>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</si>
  <si>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</si>
  <si>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</si>
  <si>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</si>
  <si>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</si>
  <si>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</si>
  <si>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</si>
  <si>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</si>
  <si>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</si>
  <si>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</si>
  <si>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</si>
  <si>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</si>
  <si>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</si>
  <si>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</si>
  <si>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</si>
  <si>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</si>
  <si>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</si>
  <si>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</si>
  <si>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</si>
  <si>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</si>
  <si>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</si>
  <si>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</si>
  <si>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</si>
  <si>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</si>
  <si>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</si>
  <si>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</si>
  <si>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</si>
  <si>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</si>
  <si>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</si>
  <si>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</si>
  <si>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</si>
  <si>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</si>
  <si>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</si>
  <si>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</si>
  <si>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</si>
  <si>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</si>
  <si>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</si>
  <si>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</si>
  <si>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</si>
  <si>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</si>
  <si>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</si>
  <si>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</si>
  <si>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</si>
  <si>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</si>
  <si>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</si>
  <si>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</si>
  <si>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</si>
  <si>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</si>
  <si>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</si>
  <si>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</si>
  <si>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</si>
  <si>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</si>
  <si>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</si>
  <si>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</si>
  <si>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</si>
  <si>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</si>
  <si>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</si>
  <si>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</si>
  <si>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</si>
  <si>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</si>
  <si>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</si>
  <si>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</si>
  <si>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</si>
  <si>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</si>
  <si>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</si>
  <si>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</si>
  <si>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</si>
  <si>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</si>
  <si>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</si>
  <si>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</si>
  <si>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</si>
  <si>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</si>
  <si>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</si>
  <si>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</si>
  <si>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</si>
  <si>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</si>
  <si>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</si>
  <si>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</si>
  <si>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</si>
  <si>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</si>
  <si>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</si>
  <si>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</si>
  <si>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</si>
  <si>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</si>
  <si>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</si>
  <si>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</si>
  <si>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</si>
  <si>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</si>
  <si>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</si>
  <si>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</si>
  <si>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</si>
  <si>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</si>
  <si>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</si>
  <si>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</si>
  <si>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</si>
  <si>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</si>
  <si>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</si>
  <si>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</si>
  <si>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</si>
  <si>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</si>
  <si>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</si>
  <si>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</si>
  <si>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</si>
  <si>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</si>
  <si>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</si>
  <si>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</si>
  <si>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</si>
  <si>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</si>
  <si>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</si>
  <si>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</si>
  <si>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</si>
  <si>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</si>
  <si>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</si>
  <si>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</si>
  <si>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</si>
  <si>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</si>
  <si>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</si>
  <si>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</si>
  <si>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</si>
  <si>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</si>
  <si>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</si>
  <si>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</si>
  <si>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</si>
  <si>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</si>
  <si>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</si>
  <si>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</si>
  <si>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</si>
  <si>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</si>
  <si>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</si>
  <si>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</si>
  <si>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</si>
  <si>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</si>
  <si>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</si>
  <si>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</si>
  <si>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</si>
  <si>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</si>
  <si>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</si>
  <si>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</si>
  <si>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</si>
  <si>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</si>
  <si>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</si>
  <si>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</si>
  <si>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</si>
  <si>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</si>
  <si>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</si>
  <si>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</si>
  <si>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</si>
  <si>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</si>
  <si>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</si>
  <si>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</si>
  <si>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</si>
  <si>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</si>
  <si>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</si>
  <si>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</si>
  <si>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</si>
  <si>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</si>
  <si>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</si>
  <si>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</si>
  <si>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</si>
  <si>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</si>
  <si>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</si>
  <si>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</si>
  <si>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</si>
  <si>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</si>
  <si>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</si>
  <si>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</si>
  <si>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</si>
  <si>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</si>
  <si>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</si>
  <si>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</si>
  <si>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</si>
  <si>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</si>
  <si>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</si>
  <si>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</si>
  <si>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</si>
  <si>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</si>
  <si>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</si>
  <si>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</si>
  <si>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</si>
  <si>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</si>
  <si>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</si>
  <si>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</si>
  <si>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</si>
  <si>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</si>
  <si>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</si>
  <si>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</si>
  <si>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</si>
  <si>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</si>
  <si>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</si>
  <si>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</si>
  <si>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</si>
  <si>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</si>
  <si>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</si>
  <si>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</si>
  <si>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</si>
  <si>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</si>
  <si>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</si>
  <si>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</si>
  <si>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</si>
  <si>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</si>
  <si>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</si>
  <si>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</si>
  <si>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</si>
  <si>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</si>
  <si>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</si>
  <si>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</si>
  <si>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</si>
  <si>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</si>
  <si>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</si>
  <si>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</si>
  <si>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</si>
  <si>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</si>
  <si>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</si>
  <si>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</si>
  <si>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</si>
  <si>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</si>
  <si>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</si>
  <si>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</si>
  <si>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</si>
  <si>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</si>
  <si>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</si>
  <si>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</si>
  <si>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</si>
  <si>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</si>
  <si>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</si>
  <si>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</si>
  <si>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</si>
  <si>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</si>
  <si>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</si>
  <si>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</si>
  <si>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</si>
  <si>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</si>
  <si>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</si>
  <si>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</si>
  <si>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</si>
  <si>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</si>
  <si>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</si>
  <si>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</si>
  <si>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</si>
  <si>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</si>
  <si>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</si>
  <si>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</si>
  <si>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</si>
  <si>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</si>
  <si>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</si>
  <si>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</si>
  <si>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</si>
  <si>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</si>
  <si>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</si>
  <si>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</si>
  <si>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</si>
  <si>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</si>
  <si>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</si>
  <si>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</si>
  <si>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</si>
  <si>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</si>
  <si>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</si>
  <si>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</si>
  <si>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</si>
  <si>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</si>
  <si>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</si>
  <si>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</si>
  <si>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</si>
  <si>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</si>
  <si>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</si>
  <si>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</si>
  <si>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</si>
  <si>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</si>
  <si>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</si>
  <si>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</si>
  <si>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</si>
  <si>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</si>
  <si>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</si>
  <si>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</si>
  <si>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</si>
  <si>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</si>
  <si>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</si>
  <si>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</si>
  <si>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</si>
  <si>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</si>
  <si>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</si>
  <si>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</si>
  <si>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</si>
  <si>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</si>
  <si>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</si>
  <si>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</si>
  <si>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</si>
  <si>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</si>
  <si>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</si>
  <si>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</si>
  <si>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</si>
  <si>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</si>
  <si>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</si>
  <si>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</si>
  <si>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</si>
  <si>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</si>
  <si>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</si>
  <si>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</si>
  <si>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</si>
  <si>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</si>
  <si>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</si>
  <si>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</si>
  <si>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</si>
  <si>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</si>
  <si>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</si>
  <si>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</si>
  <si>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</si>
  <si>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</si>
  <si>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</si>
  <si>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</si>
  <si>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</si>
  <si>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</si>
  <si>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</si>
  <si>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</si>
  <si>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</si>
  <si>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</si>
  <si>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</si>
  <si>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</si>
  <si>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</si>
  <si>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</si>
  <si>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</si>
  <si>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</si>
  <si>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</si>
  <si>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</si>
  <si>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</si>
  <si>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</si>
  <si>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</si>
  <si>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</si>
  <si>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</si>
  <si>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</si>
  <si>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</si>
  <si>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</si>
  <si>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</si>
  <si>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</si>
  <si>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</si>
  <si>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</si>
  <si>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</si>
  <si>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</si>
  <si>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</si>
  <si>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</si>
  <si>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</si>
  <si>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</si>
  <si>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</si>
  <si>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</si>
  <si>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</si>
  <si>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</si>
  <si>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</si>
  <si>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</si>
  <si>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</si>
  <si>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</si>
  <si>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</si>
  <si>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</si>
  <si>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</si>
  <si>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</si>
  <si>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</si>
  <si>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</si>
  <si>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</si>
  <si>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</si>
  <si>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</si>
  <si>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</si>
  <si>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</si>
  <si>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</si>
  <si>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</si>
  <si>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</si>
  <si>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</si>
  <si>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</si>
  <si>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</si>
  <si>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</si>
  <si>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</si>
  <si>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</si>
  <si>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</si>
  <si>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</si>
  <si>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</si>
  <si>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</si>
  <si>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</si>
  <si>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</si>
  <si>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</si>
  <si>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</si>
  <si>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</si>
  <si>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</si>
  <si>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</si>
  <si>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</si>
  <si>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</si>
  <si>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</si>
  <si>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</si>
  <si>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</si>
  <si>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</si>
  <si>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</si>
  <si>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</si>
  <si>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</si>
  <si>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</si>
  <si>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</si>
  <si>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</si>
  <si>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</si>
  <si>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</si>
  <si>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</si>
  <si>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</si>
  <si>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</si>
  <si>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</si>
  <si>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</si>
  <si>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</si>
  <si>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</si>
  <si>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</si>
  <si>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</si>
  <si>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</si>
  <si>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</si>
  <si>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</si>
  <si>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</si>
  <si>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</si>
  <si>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</si>
  <si>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</si>
  <si>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</si>
  <si>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</si>
  <si>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</si>
  <si>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</si>
  <si>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</si>
  <si>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</si>
  <si>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</si>
  <si>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</si>
  <si>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</si>
  <si>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</si>
  <si>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</si>
  <si>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</si>
  <si>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</si>
  <si>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</si>
  <si>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</si>
  <si>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</si>
  <si>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</si>
  <si>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</si>
  <si>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</si>
  <si>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</si>
  <si>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</si>
  <si>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</si>
  <si>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</si>
  <si>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</si>
  <si>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</si>
  <si>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</si>
  <si>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</si>
  <si>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</si>
  <si>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</si>
  <si>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</si>
  <si>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</si>
  <si>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</si>
  <si>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</si>
  <si>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</si>
  <si>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</si>
  <si>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</si>
  <si>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</si>
  <si>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</si>
  <si>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</si>
  <si>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</si>
  <si>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</si>
  <si>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</si>
  <si>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</si>
  <si>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</si>
  <si>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</si>
  <si>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</si>
  <si>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</si>
  <si>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</si>
  <si>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</si>
  <si>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</si>
  <si>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</si>
  <si>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</si>
  <si>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</si>
  <si>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</si>
  <si>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</si>
  <si>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</si>
  <si>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</si>
  <si>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</si>
  <si>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</si>
  <si>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</si>
  <si>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</si>
  <si>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</si>
  <si>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</si>
  <si>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</si>
  <si>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</si>
  <si>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</si>
  <si>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</si>
  <si>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</si>
  <si>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</si>
  <si>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</si>
  <si>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</si>
  <si>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</si>
  <si>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</si>
  <si>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</si>
  <si>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</si>
  <si>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</si>
  <si>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</si>
  <si>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</si>
  <si>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</si>
  <si>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</si>
  <si>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</si>
  <si>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</si>
  <si>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</si>
  <si>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</si>
  <si>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</si>
  <si>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</si>
  <si>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</si>
  <si>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</si>
  <si>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</si>
  <si>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</si>
  <si>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</si>
  <si>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</si>
  <si>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</si>
  <si>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</si>
  <si>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</si>
  <si>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</si>
  <si>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</si>
  <si>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</si>
  <si>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</si>
  <si>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</si>
  <si>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</si>
  <si>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</si>
  <si>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</si>
  <si>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</si>
  <si>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</si>
  <si>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</si>
  <si>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</si>
  <si>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</si>
  <si>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</si>
  <si>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</si>
  <si>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</si>
  <si>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</si>
  <si>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</si>
  <si>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</si>
  <si>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</si>
  <si>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</si>
  <si>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</si>
  <si>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</si>
  <si>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</si>
  <si>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</si>
  <si>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</si>
  <si>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</si>
  <si>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</si>
  <si>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</si>
  <si>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</si>
  <si>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</si>
  <si>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</si>
  <si>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</si>
  <si>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</si>
  <si>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</si>
  <si>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</si>
  <si>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</si>
  <si>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</si>
  <si>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</si>
  <si>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</si>
  <si>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</si>
  <si>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</si>
  <si>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</si>
  <si>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</si>
  <si>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</si>
  <si>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</si>
  <si>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</si>
  <si>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</si>
  <si>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</si>
  <si>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</si>
  <si>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</si>
  <si>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</si>
  <si>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</si>
  <si>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</si>
  <si>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</si>
  <si>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</si>
  <si>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</si>
  <si>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</si>
  <si>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</si>
  <si>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</si>
  <si>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</si>
  <si>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</si>
  <si>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</si>
  <si>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</si>
  <si>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</si>
  <si>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</si>
  <si>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</si>
  <si>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</si>
  <si>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</si>
  <si>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</si>
  <si>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</si>
  <si>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</si>
  <si>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</si>
  <si>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</si>
  <si>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</si>
  <si>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</si>
  <si>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</si>
  <si>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</si>
  <si>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</si>
  <si>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</si>
  <si>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</si>
  <si>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</si>
  <si>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</si>
  <si>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</si>
  <si>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</si>
  <si>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</si>
  <si>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</si>
  <si>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</si>
  <si>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</si>
  <si>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</si>
  <si>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</si>
  <si>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</si>
  <si>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</si>
  <si>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</si>
  <si>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</si>
  <si>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</si>
  <si>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</si>
  <si>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</si>
  <si>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</si>
  <si>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</si>
  <si>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</si>
  <si>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</si>
  <si>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</si>
  <si>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</si>
  <si>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</si>
  <si>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</si>
  <si>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</si>
  <si>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</si>
  <si>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</si>
  <si>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</si>
  <si>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</si>
  <si>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</si>
  <si>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</si>
  <si>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</si>
  <si>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</si>
  <si>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</si>
  <si>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</si>
  <si>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</si>
  <si>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</si>
  <si>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</si>
  <si>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</si>
  <si>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</si>
  <si>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</si>
  <si>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</si>
  <si>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</si>
  <si>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</si>
  <si>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</si>
  <si>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</si>
  <si>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</si>
  <si>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</si>
  <si>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</si>
  <si>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</si>
  <si>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</si>
  <si>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</si>
  <si>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</si>
  <si>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</si>
  <si>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</si>
  <si>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</si>
  <si>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</si>
  <si>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</si>
  <si>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</si>
  <si>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</si>
  <si>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</si>
  <si>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</si>
  <si>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</si>
  <si>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</si>
  <si>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</si>
  <si>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</si>
  <si>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</si>
  <si>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</si>
  <si>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</si>
  <si>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</si>
  <si>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</si>
  <si>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</si>
  <si>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</si>
  <si>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</si>
  <si>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</si>
  <si>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</si>
  <si>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</si>
  <si>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</si>
  <si>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</si>
  <si>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</si>
  <si>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</si>
  <si>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</si>
  <si>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</si>
  <si>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</si>
  <si>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</si>
  <si>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</si>
  <si>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</si>
  <si>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</si>
  <si>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</si>
  <si>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</si>
  <si>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</si>
  <si>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</si>
  <si>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</si>
  <si>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</si>
  <si>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</si>
  <si>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</si>
  <si>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</si>
  <si>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</si>
  <si>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</si>
  <si>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</si>
  <si>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</si>
  <si>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</si>
  <si>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</si>
  <si>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</si>
  <si>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</si>
  <si>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</si>
  <si>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</si>
  <si>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</si>
  <si>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</si>
  <si>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</si>
  <si>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</si>
  <si>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</si>
  <si>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</si>
  <si>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</si>
  <si>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</si>
  <si>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</si>
  <si>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</si>
  <si>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</si>
  <si>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</si>
  <si>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</si>
  <si>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</si>
  <si>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</si>
  <si>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</si>
  <si>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</si>
  <si>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</si>
  <si>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</si>
  <si>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</si>
  <si>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</si>
  <si>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</si>
  <si>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</si>
  <si>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</si>
  <si>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</si>
  <si>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</si>
  <si>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</si>
  <si>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</si>
  <si>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</si>
  <si>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</si>
  <si>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</si>
  <si>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</si>
  <si>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</si>
  <si>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</si>
  <si>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</si>
  <si>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</si>
  <si>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</si>
  <si>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</si>
  <si>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</si>
  <si>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</si>
  <si>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</si>
  <si>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</si>
  <si>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</si>
  <si>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</si>
  <si>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</si>
  <si>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</si>
  <si>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</si>
  <si>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</si>
  <si>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</si>
  <si>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</si>
  <si>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</si>
  <si>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</si>
  <si>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</si>
  <si>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</si>
  <si>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</si>
  <si>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</si>
  <si>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</si>
  <si>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</si>
  <si>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</si>
  <si>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</si>
  <si>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</si>
  <si>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</si>
  <si>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</si>
  <si>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</si>
  <si>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</si>
  <si>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</si>
  <si>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</si>
  <si>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</si>
  <si>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</si>
  <si>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 xml:space="preserve"> </t>
  </si>
  <si>
    <t>RL</t>
  </si>
  <si>
    <t>Rene Dela Cruz (State Ombudsman) Reassigned</t>
  </si>
  <si>
    <t>Jacob Merrill Esq</t>
  </si>
  <si>
    <t>Sean Hughes</t>
  </si>
  <si>
    <t>Sandra Roberts</t>
  </si>
  <si>
    <t>Youssef Shehata</t>
  </si>
  <si>
    <t>William Murphy</t>
  </si>
  <si>
    <t>Russell Foing</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</si>
</sst>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3"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sz val="12"/>
      <color theme="3" tint="-0.249977111117893"/>
      <name val="Calibri"/>
      <family val="2"/>
      <scheme val="minor"/>
    </font>
    <font>
      <sz val="12"/>
      <color rgb="FFFF0000"/>
      <name val="Calibri"/>
      <family val="2"/>
      <scheme val="minor"/>
    </font>
    <font>
      <sz val="12"/>
      <name val="Calibri"/>
      <family val="2"/>
    </font>
    <font>
      <sz val="12"/>
      <color theme="1"/>
      <name val="Verdan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7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3" fillId="23" borderId="1" xfId="0" applyFont="1" applyFill="1" applyBorder="1" applyProtection="1">
      <protection locked="0"/>
    </xf>
    <xf numFmtId="0" fontId="23" fillId="23" borderId="10" xfId="0" applyFont="1" applyFill="1" applyBorder="1" applyProtection="1">
      <protection locked="0"/>
    </xf>
    <xf numFmtId="0" fontId="23" fillId="17" borderId="14" xfId="0" applyNumberFormat="1" applyFont="1" applyFill="1" applyBorder="1" applyAlignment="1" applyProtection="1">
      <alignment horizontal="center" vertical="center"/>
    </xf>
    <xf numFmtId="0" fontId="49" fillId="0" borderId="3" xfId="0" applyNumberFormat="1" applyFont="1" applyBorder="1" applyAlignment="1" applyProtection="1">
      <alignment horizontal="center"/>
      <protection locked="0"/>
    </xf>
    <xf numFmtId="49" fontId="49" fillId="0" borderId="4" xfId="0" applyNumberFormat="1" applyFont="1" applyBorder="1" applyAlignment="1" applyProtection="1">
      <alignment horizontal="center"/>
      <protection locked="0"/>
    </xf>
    <xf numFmtId="164" fontId="23" fillId="0" borderId="12" xfId="0" applyNumberFormat="1" applyFont="1" applyBorder="1" applyAlignment="1" applyProtection="1">
      <alignment horizontal="center" vertical="center"/>
      <protection locked="0"/>
    </xf>
    <xf numFmtId="164" fontId="23" fillId="0" borderId="11" xfId="0" applyNumberFormat="1" applyFont="1" applyBorder="1" applyAlignment="1" applyProtection="1">
      <alignment horizontal="center" vertical="center" wrapText="1"/>
      <protection locked="0"/>
    </xf>
    <xf numFmtId="49" fontId="23" fillId="0" borderId="11" xfId="0" applyNumberFormat="1" applyFont="1" applyBorder="1" applyAlignment="1" applyProtection="1">
      <alignment horizontal="center" vertical="center" wrapText="1"/>
      <protection locked="0"/>
    </xf>
    <xf numFmtId="164" fontId="49" fillId="0" borderId="17" xfId="0" applyNumberFormat="1" applyFont="1" applyBorder="1" applyAlignment="1" applyProtection="1">
      <alignment horizontal="center" wrapText="1"/>
      <protection locked="0"/>
    </xf>
    <xf numFmtId="49" fontId="23" fillId="0" borderId="14" xfId="0" applyNumberFormat="1" applyFont="1" applyBorder="1" applyAlignment="1" applyProtection="1">
      <alignment horizontal="center" vertical="center" wrapText="1"/>
      <protection locked="0"/>
    </xf>
    <xf numFmtId="0" fontId="23" fillId="0" borderId="11" xfId="0" applyNumberFormat="1" applyFont="1" applyBorder="1" applyAlignment="1" applyProtection="1">
      <alignment horizontal="center" vertical="center" wrapText="1"/>
      <protection locked="0"/>
    </xf>
    <xf numFmtId="168" fontId="49" fillId="0" borderId="14" xfId="0" applyNumberFormat="1" applyFont="1" applyBorder="1" applyAlignment="1" applyProtection="1">
      <alignment horizontal="center" vertical="center" wrapText="1"/>
      <protection locked="0"/>
    </xf>
    <xf numFmtId="1" fontId="79" fillId="17" borderId="12" xfId="0" applyNumberFormat="1" applyFont="1" applyFill="1" applyBorder="1" applyAlignment="1" applyProtection="1">
      <alignment horizontal="center" vertical="center" wrapText="1"/>
    </xf>
    <xf numFmtId="0" fontId="23" fillId="0" borderId="4" xfId="0" applyNumberFormat="1" applyFont="1" applyBorder="1" applyAlignment="1" applyProtection="1">
      <alignment horizontal="center" vertical="center" wrapText="1"/>
      <protection locked="0"/>
    </xf>
    <xf numFmtId="0" fontId="23" fillId="0" borderId="18" xfId="0" applyNumberFormat="1" applyFont="1" applyBorder="1" applyAlignment="1" applyProtection="1">
      <alignment horizontal="center" vertical="center" wrapText="1"/>
      <protection locked="0"/>
    </xf>
    <xf numFmtId="0" fontId="23" fillId="0" borderId="17" xfId="0" applyNumberFormat="1" applyFont="1" applyBorder="1" applyAlignment="1" applyProtection="1">
      <alignment horizontal="center" vertical="center" wrapText="1"/>
      <protection locked="0"/>
    </xf>
    <xf numFmtId="2" fontId="23" fillId="0" borderId="13" xfId="0" applyNumberFormat="1" applyFont="1" applyBorder="1" applyAlignment="1" applyProtection="1">
      <alignment horizontal="right" vertical="center" wrapText="1"/>
      <protection locked="0"/>
    </xf>
    <xf numFmtId="2" fontId="23" fillId="0" borderId="4" xfId="0" applyNumberFormat="1" applyFont="1" applyBorder="1" applyAlignment="1" applyProtection="1">
      <alignment horizontal="right" vertical="center" wrapText="1"/>
      <protection locked="0"/>
    </xf>
    <xf numFmtId="2" fontId="23" fillId="0" borderId="12" xfId="0" applyNumberFormat="1" applyFont="1" applyBorder="1" applyAlignment="1" applyProtection="1">
      <alignment horizontal="right" vertical="center" wrapText="1"/>
      <protection locked="0"/>
    </xf>
    <xf numFmtId="2" fontId="79" fillId="17" borderId="4" xfId="0" applyNumberFormat="1" applyFont="1" applyFill="1" applyBorder="1" applyProtection="1"/>
    <xf numFmtId="7" fontId="23" fillId="17" borderId="12" xfId="0" applyNumberFormat="1" applyFont="1" applyFill="1" applyBorder="1" applyProtection="1"/>
    <xf numFmtId="7" fontId="49" fillId="5" borderId="4" xfId="0" applyNumberFormat="1" applyFont="1" applyFill="1" applyBorder="1" applyAlignment="1" applyProtection="1">
      <alignment wrapText="1"/>
      <protection locked="0"/>
    </xf>
    <xf numFmtId="8" fontId="80" fillId="23" borderId="4" xfId="0" applyNumberFormat="1" applyFont="1" applyFill="1" applyBorder="1" applyAlignment="1" applyProtection="1">
      <alignment wrapText="1"/>
    </xf>
    <xf numFmtId="8" fontId="23" fillId="5" borderId="4" xfId="0" applyNumberFormat="1" applyFont="1" applyFill="1" applyBorder="1" applyAlignment="1" applyProtection="1">
      <alignment horizontal="center" vertical="center" wrapText="1"/>
      <protection locked="0"/>
    </xf>
    <xf numFmtId="8" fontId="23" fillId="23" borderId="4" xfId="0" applyNumberFormat="1" applyFont="1" applyFill="1" applyBorder="1"/>
    <xf numFmtId="8" fontId="49" fillId="17" borderId="25" xfId="0" applyNumberFormat="1" applyFont="1" applyFill="1" applyBorder="1" applyAlignment="1" applyProtection="1">
      <alignment horizontal="right" vertical="center"/>
    </xf>
    <xf numFmtId="166" fontId="23" fillId="0" borderId="5" xfId="0" applyNumberFormat="1" applyFont="1" applyFill="1" applyBorder="1" applyAlignment="1" applyProtection="1">
      <alignment horizontal="right" vertical="center" wrapText="1"/>
      <protection locked="0"/>
    </xf>
    <xf numFmtId="166" fontId="23" fillId="0" borderId="25" xfId="0" applyNumberFormat="1" applyFont="1" applyFill="1" applyBorder="1" applyAlignment="1" applyProtection="1">
      <alignment horizontal="right" vertical="center" wrapText="1"/>
      <protection locked="0"/>
    </xf>
    <xf numFmtId="166" fontId="23" fillId="5" borderId="19" xfId="0" applyNumberFormat="1" applyFont="1" applyFill="1" applyBorder="1" applyAlignment="1" applyProtection="1">
      <alignment wrapText="1"/>
      <protection locked="0"/>
    </xf>
    <xf numFmtId="7" fontId="79" fillId="17" borderId="12" xfId="0" applyNumberFormat="1" applyFont="1" applyFill="1" applyBorder="1" applyAlignment="1" applyProtection="1"/>
    <xf numFmtId="7" fontId="49" fillId="17" borderId="12" xfId="0" applyNumberFormat="1" applyFont="1" applyFill="1" applyBorder="1" applyProtection="1"/>
    <xf numFmtId="7" fontId="79" fillId="17" borderId="25" xfId="0" applyNumberFormat="1" applyFont="1" applyFill="1" applyBorder="1" applyProtection="1"/>
    <xf numFmtId="7" fontId="49" fillId="17" borderId="11" xfId="0" applyNumberFormat="1" applyFont="1" applyFill="1" applyBorder="1" applyProtection="1"/>
    <xf numFmtId="166" fontId="49" fillId="17" borderId="13" xfId="0" applyNumberFormat="1" applyFont="1" applyFill="1" applyBorder="1" applyAlignment="1" applyProtection="1">
      <alignment horizontal="right" vertical="justify"/>
    </xf>
    <xf numFmtId="8" fontId="49" fillId="17" borderId="4" xfId="0" applyNumberFormat="1" applyFont="1" applyFill="1" applyBorder="1" applyAlignment="1" applyProtection="1">
      <alignment horizontal="right" vertical="justify"/>
    </xf>
    <xf numFmtId="8" fontId="49" fillId="17" borderId="17" xfId="0" applyNumberFormat="1" applyFont="1" applyFill="1" applyBorder="1" applyAlignment="1" applyProtection="1">
      <alignment horizontal="right" vertical="justify"/>
    </xf>
    <xf numFmtId="3" fontId="49" fillId="17" borderId="13" xfId="0" applyNumberFormat="1" applyFont="1" applyFill="1" applyBorder="1" applyAlignment="1" applyProtection="1">
      <alignment horizontal="center"/>
    </xf>
    <xf numFmtId="1" fontId="49" fillId="17" borderId="11" xfId="0" applyNumberFormat="1" applyFont="1" applyFill="1" applyBorder="1" applyAlignment="1" applyProtection="1">
      <alignment horizontal="center" vertical="center"/>
    </xf>
    <xf numFmtId="1" fontId="49" fillId="17" borderId="4" xfId="0" applyNumberFormat="1" applyFont="1" applyFill="1" applyBorder="1" applyAlignment="1" applyProtection="1">
      <alignment horizontal="center" vertical="center"/>
    </xf>
    <xf numFmtId="1" fontId="49" fillId="17" borderId="17" xfId="0" applyNumberFormat="1" applyFont="1" applyFill="1" applyBorder="1" applyAlignment="1" applyProtection="1">
      <alignment horizontal="center" vertical="center"/>
    </xf>
    <xf numFmtId="167" fontId="49" fillId="17" borderId="8" xfId="0" applyNumberFormat="1" applyFont="1" applyFill="1" applyBorder="1" applyAlignment="1" applyProtection="1">
      <alignment horizontal="right" vertical="justify"/>
    </xf>
    <xf numFmtId="167" fontId="49" fillId="17" borderId="18" xfId="0" applyNumberFormat="1" applyFont="1" applyFill="1" applyBorder="1" applyAlignment="1" applyProtection="1">
      <alignment horizontal="right" vertical="justify"/>
    </xf>
    <xf numFmtId="167" fontId="49" fillId="17" borderId="4" xfId="0" applyNumberFormat="1" applyFont="1" applyFill="1" applyBorder="1" applyAlignment="1" applyProtection="1">
      <alignment horizontal="right" vertical="justify"/>
    </xf>
    <xf numFmtId="167" fontId="49" fillId="17" borderId="13" xfId="0" applyNumberFormat="1" applyFont="1" applyFill="1" applyBorder="1" applyAlignment="1" applyProtection="1">
      <alignment horizontal="right" vertical="justify"/>
    </xf>
    <xf numFmtId="167" fontId="49" fillId="17" borderId="17" xfId="0" applyNumberFormat="1" applyFont="1" applyFill="1" applyBorder="1" applyAlignment="1" applyProtection="1">
      <alignment horizontal="right" vertical="justify"/>
    </xf>
    <xf numFmtId="167" fontId="49" fillId="17" borderId="0" xfId="0" applyNumberFormat="1" applyFont="1" applyFill="1" applyBorder="1" applyAlignment="1" applyProtection="1">
      <alignment horizontal="right" vertical="justify"/>
    </xf>
    <xf numFmtId="0" fontId="81" fillId="0" borderId="0" xfId="2" applyFont="1" applyAlignment="1" applyProtection="1"/>
    <xf numFmtId="0" fontId="82" fillId="0" borderId="0" xfId="0" applyFont="1" applyAlignment="1"/>
    <xf numFmtId="0" fontId="49" fillId="0" borderId="4" xfId="0" applyFont="1" applyBorder="1"/>
    <xf numFmtId="0" fontId="49" fillId="0" borderId="0" xfId="0" applyFont="1" applyFill="1" applyBorder="1" applyProtection="1"/>
    <xf numFmtId="0" fontId="23" fillId="0" borderId="0" xfId="0" applyFont="1" applyAlignment="1">
      <alignment vertical="center"/>
    </xf>
    <xf numFmtId="0" fontId="27" fillId="0" borderId="4" xfId="0" applyFont="1" applyFill="1" applyBorder="1" applyProtection="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C9" zoomScale="70" zoomScaleNormal="70" zoomScaleSheetLayoutView="30" zoomScalePageLayoutView="50" workbookViewId="0">
      <selection activeCell="L28" sqref="L28"/>
    </sheetView>
  </sheetViews>
  <sheetFormatPr defaultColWidth="9.109375" defaultRowHeight="14.4" x14ac:dyDescent="0.3"/>
  <cols>
    <col min="1" max="1" width="35.6640625" style="1" customWidth="1"/>
    <col min="2" max="2" width="44.6640625" style="1" customWidth="1"/>
    <col min="3" max="3" width="15.88671875" style="15" customWidth="1"/>
    <col min="4" max="4" width="54.1093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7" width="39.6640625" style="58" customWidth="1"/>
    <col min="128" max="128" width="40.33203125" style="58" customWidth="1"/>
    <col min="129" max="129" width="41.44140625" style="58" customWidth="1"/>
    <col min="130" max="130" width="34.33203125" style="58" customWidth="1"/>
    <col min="131" max="131" width="36" style="58" customWidth="1"/>
    <col min="132" max="132" width="49.5546875" style="58" customWidth="1"/>
    <col min="133" max="133" width="26.5546875" style="58" customWidth="1"/>
    <col min="134" max="134" width="44.33203125" style="58" customWidth="1"/>
    <col min="135" max="135" width="52.6640625" style="58" customWidth="1"/>
    <col min="136" max="136" width="35.109375" style="58" customWidth="1"/>
    <col min="137" max="137" width="32.5546875" style="58" customWidth="1"/>
    <col min="138" max="138" width="26" style="58" customWidth="1"/>
    <col min="139" max="139" width="42.33203125" style="58" customWidth="1"/>
    <col min="140" max="140" width="39.88671875" style="12" customWidth="1"/>
    <col min="141" max="141" width="40.6640625" style="12" customWidth="1"/>
    <col min="142" max="142" width="38.6640625" style="12" customWidth="1"/>
    <col min="143" max="143" width="43.33203125" style="12" customWidth="1"/>
    <col min="144" max="144" width="33.44140625" style="12" customWidth="1"/>
    <col min="145" max="145" width="36.33203125" style="12" customWidth="1"/>
    <col min="146" max="146" width="36.6640625" style="12" customWidth="1"/>
    <col min="147" max="147" width="77.33203125" style="12" customWidth="1"/>
    <col min="148" max="148" width="32" style="12" customWidth="1"/>
    <col min="149" max="149" width="33.109375" style="12" customWidth="1"/>
    <col min="150" max="150" width="37.5546875" style="12" customWidth="1"/>
    <col min="151" max="151" width="41.44140625" style="12" customWidth="1"/>
    <col min="152" max="152" width="42.33203125" style="12" customWidth="1"/>
    <col min="153" max="153" width="37.109375" style="12" customWidth="1"/>
    <col min="154" max="154" width="43.6640625" style="12" customWidth="1"/>
    <col min="155" max="155" width="39.88671875" style="12" customWidth="1"/>
    <col min="156" max="156" width="47.44140625" style="12" customWidth="1"/>
    <col min="157" max="157" width="48.33203125" style="12" customWidth="1"/>
    <col min="158" max="158" width="55.5546875" style="12" customWidth="1"/>
    <col min="159" max="159" width="43" style="12" customWidth="1"/>
    <col min="160" max="160" width="44.5546875" style="12" customWidth="1"/>
    <col min="161" max="161" width="38.5546875" style="12" customWidth="1"/>
    <col min="162" max="162" width="40.88671875" style="12" customWidth="1"/>
    <col min="163" max="163" width="72.109375" style="12" customWidth="1"/>
    <col min="164" max="164" width="56" style="12" customWidth="1"/>
    <col min="165" max="165" width="51.33203125" style="12" customWidth="1"/>
    <col min="166" max="166" width="46.88671875" style="12" customWidth="1"/>
    <col min="167" max="167" width="50.33203125" style="12" customWidth="1"/>
    <col min="168" max="168" width="26.33203125" style="12" customWidth="1"/>
    <col min="169" max="169" width="36.33203125" style="12" customWidth="1"/>
    <col min="170" max="170" width="45.44140625" style="12" customWidth="1"/>
    <col min="171" max="171" width="37.88671875" style="12" customWidth="1"/>
    <col min="172" max="172" width="24.33203125" style="12" customWidth="1"/>
    <col min="173" max="173" width="40.33203125" style="12" customWidth="1"/>
    <col min="174" max="174" width="54.5546875" style="12" customWidth="1"/>
    <col min="175" max="175" width="41.88671875" style="12" customWidth="1"/>
    <col min="176" max="176" width="46.109375" style="12" customWidth="1"/>
    <col min="177" max="177" width="43.5546875" style="12" customWidth="1"/>
    <col min="178" max="178" width="43.6640625" style="12" customWidth="1"/>
    <col min="179" max="179" width="47.33203125" style="12" customWidth="1"/>
    <col min="180" max="180" width="86.5546875" style="12" customWidth="1"/>
    <col min="181" max="181" width="50.6640625" style="12" customWidth="1"/>
    <col min="182" max="16384" width="9.109375" style="12"/>
  </cols>
  <sheetData>
    <row r="1" spans="1:181" ht="63" customHeight="1" thickTop="1" x14ac:dyDescent="0.3">
      <c r="A1" s="238" t="s">
        <v>2602</v>
      </c>
      <c r="B1" s="239" t="s">
        <v>2449</v>
      </c>
      <c r="C1" s="698" t="s">
        <v>3415</v>
      </c>
      <c r="D1" s="699"/>
      <c r="E1" s="699"/>
      <c r="F1" s="700"/>
      <c r="G1" s="700"/>
      <c r="H1" s="700"/>
      <c r="I1" s="701"/>
      <c r="J1" s="702"/>
      <c r="K1" s="703" t="s">
        <v>5</v>
      </c>
      <c r="L1" s="704"/>
      <c r="M1" s="705" t="s">
        <v>2638</v>
      </c>
      <c r="N1" s="706"/>
      <c r="O1" s="707"/>
      <c r="P1" s="707"/>
      <c r="Q1" s="707"/>
      <c r="R1" s="707"/>
      <c r="S1" s="707"/>
      <c r="T1" s="707"/>
      <c r="U1" s="708"/>
      <c r="V1" s="709" t="s">
        <v>43</v>
      </c>
      <c r="W1" s="710"/>
      <c r="X1" s="710"/>
      <c r="Y1" s="710"/>
      <c r="Z1" s="710"/>
      <c r="AA1" s="710"/>
      <c r="AB1" s="710"/>
      <c r="AC1" s="710"/>
      <c r="AD1" s="710"/>
      <c r="AE1" s="711"/>
      <c r="AF1" s="712" t="s">
        <v>42</v>
      </c>
      <c r="AG1" s="713"/>
      <c r="AH1" s="720" t="s">
        <v>3438</v>
      </c>
      <c r="AI1" s="721"/>
      <c r="AJ1" s="721"/>
      <c r="AK1" s="721"/>
      <c r="AL1" s="720" t="s">
        <v>3439</v>
      </c>
      <c r="AM1" s="722"/>
      <c r="AN1" s="722"/>
      <c r="AO1" s="723"/>
      <c r="AP1" s="727" t="s">
        <v>3431</v>
      </c>
      <c r="AQ1" s="728"/>
      <c r="AR1" s="728"/>
      <c r="AS1" s="728"/>
      <c r="AT1" s="728"/>
      <c r="AU1" s="728"/>
      <c r="AV1" s="729"/>
      <c r="AW1" s="692" t="s">
        <v>2659</v>
      </c>
      <c r="AX1" s="693"/>
      <c r="AY1" s="693"/>
      <c r="AZ1" s="694"/>
      <c r="BA1" s="695" t="s">
        <v>2663</v>
      </c>
      <c r="BB1" s="696"/>
      <c r="BC1" s="696"/>
      <c r="BD1" s="696"/>
      <c r="BE1" s="696"/>
      <c r="BF1" s="696"/>
      <c r="BG1" s="696"/>
      <c r="BH1" s="697"/>
      <c r="BI1" s="625"/>
    </row>
    <row r="2" spans="1:181"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5">
      <c r="A3" s="309" t="s">
        <v>3230</v>
      </c>
      <c r="B3" s="310" t="s">
        <v>3230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65">
      <c r="A4" s="380" t="s">
        <v>3390</v>
      </c>
      <c r="B4" s="367" t="s">
        <v>3399</v>
      </c>
      <c r="C4" s="367"/>
      <c r="D4" s="538" t="s">
        <v>3414</v>
      </c>
      <c r="E4" s="359" t="s">
        <v>52</v>
      </c>
      <c r="F4" s="360" t="s">
        <v>2617</v>
      </c>
      <c r="G4" s="735" t="s">
        <v>2618</v>
      </c>
      <c r="H4" s="736"/>
      <c r="I4" s="737" t="s">
        <v>2702</v>
      </c>
      <c r="J4" s="738"/>
      <c r="K4" s="739"/>
      <c r="L4" s="740"/>
      <c r="M4" s="361" t="s">
        <v>2619</v>
      </c>
      <c r="N4" s="237" t="s">
        <v>2615</v>
      </c>
      <c r="O4" s="741" t="s">
        <v>3416</v>
      </c>
      <c r="P4" s="742"/>
      <c r="Q4" s="742"/>
      <c r="R4" s="742"/>
      <c r="S4" s="742"/>
      <c r="T4" s="742"/>
      <c r="U4" s="743"/>
      <c r="V4" s="744" t="s">
        <v>3407</v>
      </c>
      <c r="W4" s="745"/>
      <c r="X4" s="745"/>
      <c r="Y4" s="714" t="s">
        <v>44</v>
      </c>
      <c r="Z4" s="715"/>
      <c r="AA4" s="362" t="s">
        <v>40</v>
      </c>
      <c r="AB4" s="716" t="s">
        <v>3394</v>
      </c>
      <c r="AC4" s="717"/>
      <c r="AD4" s="718" t="s">
        <v>3393</v>
      </c>
      <c r="AE4" s="719"/>
      <c r="AF4" s="401" t="s">
        <v>3403</v>
      </c>
      <c r="AG4" s="402" t="s">
        <v>3404</v>
      </c>
      <c r="AH4" s="363" t="s">
        <v>2673</v>
      </c>
      <c r="AI4" s="724" t="s">
        <v>7</v>
      </c>
      <c r="AJ4" s="688"/>
      <c r="AK4" s="689"/>
      <c r="AL4" s="687" t="s">
        <v>7</v>
      </c>
      <c r="AM4" s="725"/>
      <c r="AN4" s="725"/>
      <c r="AO4" s="726"/>
      <c r="AP4" s="730" t="s">
        <v>7</v>
      </c>
      <c r="AQ4" s="731"/>
      <c r="AR4" s="731"/>
      <c r="AS4" s="731"/>
      <c r="AT4" s="731"/>
      <c r="AU4" s="731"/>
      <c r="AV4" s="732"/>
      <c r="AW4" s="687" t="s">
        <v>7</v>
      </c>
      <c r="AX4" s="688"/>
      <c r="AY4" s="688"/>
      <c r="AZ4" s="689"/>
      <c r="BA4" s="687" t="s">
        <v>7</v>
      </c>
      <c r="BB4" s="690"/>
      <c r="BC4" s="690"/>
      <c r="BD4" s="690"/>
      <c r="BE4" s="690"/>
      <c r="BF4" s="690"/>
      <c r="BG4" s="690"/>
      <c r="BH4" s="691"/>
      <c r="BI4" s="628"/>
      <c r="CD4" s="37"/>
      <c r="CE4" s="37"/>
      <c r="CF4" s="37"/>
      <c r="CG4" s="37"/>
      <c r="CH4" s="37"/>
      <c r="CI4" s="37"/>
      <c r="CJ4" s="37"/>
      <c r="CK4" s="37"/>
      <c r="CL4" s="37"/>
    </row>
    <row r="5" spans="1:181"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5">
      <c r="A9" s="746" t="s">
        <v>3420</v>
      </c>
      <c r="B9" s="74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5" customHeight="1" thickBot="1" x14ac:dyDescent="0.35">
      <c r="A10" s="748" t="s">
        <v>3392</v>
      </c>
      <c r="B10" s="749"/>
      <c r="C10" s="557">
        <f>COUNTA(D12:D1011)</f>
        <v>7</v>
      </c>
      <c r="D10" s="558">
        <f>COUNTIF(D12:D1011,"*~**")</f>
        <v>0</v>
      </c>
      <c r="E10" s="559"/>
      <c r="F10" s="560">
        <f>COUNTIF(F12:F1011,"x")</f>
        <v>0</v>
      </c>
      <c r="G10" s="561">
        <f>COUNTA(G12:G1011)-(COUNTA(G12:G1011)-COUNT(G12:G1011))</f>
        <v>7</v>
      </c>
      <c r="H10" s="561">
        <f>COUNTA(H12:H1011)-(COUNTA(H12:H1011)-COUNT(H12:H1011))</f>
        <v>7</v>
      </c>
      <c r="I10" s="562">
        <f>COUNTIF(I12:I1011,"x")</f>
        <v>0</v>
      </c>
      <c r="J10" s="563">
        <f>COUNTIF(J12:J1011,"x")</f>
        <v>0</v>
      </c>
      <c r="K10" s="564">
        <f>COUNTIF(K12:K1011,"x")</f>
        <v>0</v>
      </c>
      <c r="L10" s="565">
        <f>COUNTIF(L12:L1011,"x")</f>
        <v>0</v>
      </c>
      <c r="M10" s="564">
        <f>COUNTA(M12:M1011)</f>
        <v>7</v>
      </c>
      <c r="N10" s="566">
        <f>SUM(AW12:AW1011)</f>
        <v>58</v>
      </c>
      <c r="O10" s="567">
        <f t="shared" ref="O10:U10" si="10">COUNTIF(O12:O1011,"x")</f>
        <v>5</v>
      </c>
      <c r="P10" s="567">
        <f t="shared" si="10"/>
        <v>0</v>
      </c>
      <c r="Q10" s="567">
        <f t="shared" si="10"/>
        <v>0</v>
      </c>
      <c r="R10" s="567">
        <f t="shared" si="10"/>
        <v>2</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58</v>
      </c>
      <c r="AX10" s="581">
        <f t="shared" si="12"/>
        <v>0</v>
      </c>
      <c r="AY10" s="581">
        <f t="shared" si="12"/>
        <v>58</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5">
      <c r="A11" s="733" t="s">
        <v>3391</v>
      </c>
      <c r="B11" s="734"/>
      <c r="C11" s="382"/>
      <c r="D11" s="377"/>
      <c r="E11" s="227"/>
      <c r="F11" s="383"/>
      <c r="G11" s="383"/>
      <c r="H11" s="383"/>
      <c r="I11" s="383"/>
      <c r="J11" s="384"/>
      <c r="K11" s="385"/>
      <c r="L11" s="229"/>
      <c r="M11" s="386"/>
      <c r="N11" s="228">
        <f>N10/M10</f>
        <v>8.2857142857142865</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c r="AH11" s="232"/>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8.2857142857142865</v>
      </c>
      <c r="AX11" s="235" t="e">
        <f t="shared" si="15"/>
        <v>#DIV/0!</v>
      </c>
      <c r="AY11" s="235">
        <f t="shared" si="15"/>
        <v>8.2857142857142865</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5">
      <c r="A12" s="219"/>
      <c r="B12" s="220"/>
      <c r="C12" s="211">
        <v>1</v>
      </c>
      <c r="D12" s="202" t="s">
        <v>3450</v>
      </c>
      <c r="E12" s="180"/>
      <c r="F12" s="34" t="s">
        <v>3448</v>
      </c>
      <c r="G12" s="131">
        <v>44021</v>
      </c>
      <c r="H12" s="136">
        <v>44021</v>
      </c>
      <c r="I12" s="140" t="s">
        <v>3447</v>
      </c>
      <c r="J12" s="78"/>
      <c r="K12" s="144"/>
      <c r="L12" s="119"/>
      <c r="M12" s="394">
        <v>44022</v>
      </c>
      <c r="N12" s="158">
        <f>IF((NETWORKDAYS(G12,M12)&gt;0),(NETWORKDAYS(G12,M12)),"")</f>
        <v>2</v>
      </c>
      <c r="O12" s="311" t="s">
        <v>0</v>
      </c>
      <c r="P12" s="311" t="s">
        <v>3447</v>
      </c>
      <c r="Q12" s="311"/>
      <c r="R12" s="311" t="s">
        <v>3447</v>
      </c>
      <c r="S12" s="311"/>
      <c r="T12" s="311"/>
      <c r="U12" s="312"/>
      <c r="V12" s="181"/>
      <c r="W12" s="313"/>
      <c r="X12" s="313"/>
      <c r="Y12" s="160">
        <v>0</v>
      </c>
      <c r="Z12" s="159"/>
      <c r="AA12" s="326"/>
      <c r="AB12" s="399">
        <v>0</v>
      </c>
      <c r="AC12" s="369"/>
      <c r="AD12" s="226">
        <v>0</v>
      </c>
      <c r="AE12" s="368">
        <v>0</v>
      </c>
      <c r="AF12" s="331"/>
      <c r="AG12" s="332"/>
      <c r="AH12" s="331">
        <v>0</v>
      </c>
      <c r="AI12" s="161">
        <v>0</v>
      </c>
      <c r="AJ12" s="162">
        <v>0</v>
      </c>
      <c r="AK12" s="163">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17">IF(N12&gt;0,N12,"")</f>
        <v>2</v>
      </c>
      <c r="AX12" s="165" t="str">
        <f t="shared" ref="AX12:AX75" si="18">IF(AND(K12="x",AW12&gt;0),AW12,"")</f>
        <v/>
      </c>
      <c r="AY12" s="192">
        <f t="shared" ref="AY12:AY75" si="19">IF(OR(K12="x",F12="x",AW12&lt;=0),"",AW12)</f>
        <v>2</v>
      </c>
      <c r="AZ12" s="182" t="str">
        <f t="shared" ref="AZ12:AZ75" si="20">IF(AND(F12="x",AW12&gt;0),AW12,"")</f>
        <v/>
      </c>
      <c r="BA12" s="178" t="str">
        <f t="shared" ref="BA12:BA75" si="21">IF(V12&gt;0,V12,"")</f>
        <v/>
      </c>
      <c r="BB12" s="179" t="str">
        <f t="shared" ref="BB12:BB75" si="22">IF(AND(K12="x",BA12&gt;0),BA12,"")</f>
        <v/>
      </c>
      <c r="BC12" s="187" t="str">
        <f>IF(OR(K12="x",F12="x",BA12&lt;=0),"",BA12)</f>
        <v/>
      </c>
      <c r="BD12" s="198" t="str">
        <f t="shared" ref="BD12:BD75" si="23">IF(AND(F12="x",BA12&gt;0),BA12,"")</f>
        <v/>
      </c>
      <c r="BE12" s="200" t="str">
        <f t="shared" ref="BE12:BE75" si="24">IF(W12&gt;0,W12,"")</f>
        <v/>
      </c>
      <c r="BF12" s="179" t="str">
        <f t="shared" ref="BF12:BF75" si="25">IF(AND(K12="x",BE12&gt;0),BE12,"")</f>
        <v/>
      </c>
      <c r="BG12" s="187" t="str">
        <f t="shared" ref="BG12:BG75" si="26">IF(OR(K12="x",F12="x",BE12&lt;=0),"",BE12)</f>
        <v/>
      </c>
      <c r="BH12" s="189" t="str">
        <f t="shared" ref="BH12:BH75" si="27">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5">
      <c r="A13" s="526"/>
      <c r="B13" s="220"/>
      <c r="C13" s="212">
        <v>2</v>
      </c>
      <c r="D13" s="203" t="s">
        <v>3449</v>
      </c>
      <c r="E13" s="81"/>
      <c r="F13" s="34" t="s">
        <v>3448</v>
      </c>
      <c r="G13" s="131">
        <v>43871</v>
      </c>
      <c r="H13" s="132">
        <v>43871</v>
      </c>
      <c r="I13" s="140" t="s">
        <v>3447</v>
      </c>
      <c r="J13" s="78" t="s">
        <v>3447</v>
      </c>
      <c r="K13" s="144"/>
      <c r="L13" s="119"/>
      <c r="M13" s="395">
        <v>43874</v>
      </c>
      <c r="N13" s="158">
        <f t="shared" ref="N13:N76" si="28">IF((NETWORKDAYS(G13,M13)&gt;0),(NETWORKDAYS(G13,M13)),"")</f>
        <v>4</v>
      </c>
      <c r="O13" s="311"/>
      <c r="P13" s="311"/>
      <c r="Q13" s="311"/>
      <c r="R13" s="311" t="s">
        <v>0</v>
      </c>
      <c r="S13" s="311"/>
      <c r="T13" s="312"/>
      <c r="U13" s="314"/>
      <c r="V13" s="167"/>
      <c r="W13" s="313"/>
      <c r="X13" s="313"/>
      <c r="Y13" s="160">
        <f t="shared" ref="Y13:Y75" si="29">V13+W13+X13</f>
        <v>0</v>
      </c>
      <c r="Z13" s="159">
        <f t="shared" ref="Z13:Z76" si="30">IF((F13="x"),0,((V13*10)+(W13*20)))</f>
        <v>0</v>
      </c>
      <c r="AA13" s="326"/>
      <c r="AB13" s="400">
        <f>IF(AND(Z13&gt;=0,F13="x"),0,IF(AND(Z13&gt;0,AC13="x"),0,IF(Z13&gt;0,0-30,0)))</f>
        <v>0</v>
      </c>
      <c r="AC13" s="370"/>
      <c r="AD13" s="226" t="str">
        <f t="shared" ref="AD13:AD75" si="31">IF(F13="x",(0-((V13*10)+(W13*20))),"")</f>
        <v/>
      </c>
      <c r="AE13" s="368">
        <f t="shared" ref="AE13:AE76" si="32">IF(AND(Z13&gt;0,F13="x"),0,IF(AND(Z13&gt;0,AC13="x"),Z13-60,IF(AND(Z13&gt;0,AB13=-30),Z13+AB13,0)))</f>
        <v>0</v>
      </c>
      <c r="AF13" s="331"/>
      <c r="AG13" s="333"/>
      <c r="AH13" s="334"/>
      <c r="AI13" s="161">
        <f t="shared" ref="AI13:AI76" si="33">IF(AE13&lt;=0,AG13,AE13+AG13)</f>
        <v>0</v>
      </c>
      <c r="AJ13" s="162">
        <f t="shared" ref="AJ13:AJ75" si="34">(X13*20)+Z13+AA13+AF13</f>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17"/>
        <v>4</v>
      </c>
      <c r="AX13" s="165" t="str">
        <f t="shared" si="18"/>
        <v/>
      </c>
      <c r="AY13" s="193">
        <f t="shared" si="19"/>
        <v>4</v>
      </c>
      <c r="AZ13" s="183" t="str">
        <f t="shared" si="20"/>
        <v/>
      </c>
      <c r="BA13" s="173" t="str">
        <f t="shared" si="21"/>
        <v/>
      </c>
      <c r="BB13" s="174" t="str">
        <f t="shared" si="22"/>
        <v/>
      </c>
      <c r="BC13" s="186" t="str">
        <f>IF(OR(K13="x",F13="X",BA13&lt;=0),"",BA13)</f>
        <v/>
      </c>
      <c r="BD13" s="174" t="str">
        <f t="shared" si="23"/>
        <v/>
      </c>
      <c r="BE13" s="201" t="str">
        <f t="shared" si="24"/>
        <v/>
      </c>
      <c r="BF13" s="174" t="str">
        <f t="shared" si="25"/>
        <v/>
      </c>
      <c r="BG13" s="186" t="str">
        <f t="shared" si="26"/>
        <v/>
      </c>
      <c r="BH13" s="175" t="str">
        <f t="shared" si="27"/>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5">
      <c r="A14" s="527" t="s">
        <v>3423</v>
      </c>
      <c r="B14" s="220"/>
      <c r="C14" s="212">
        <v>3</v>
      </c>
      <c r="D14" s="204" t="s">
        <v>3451</v>
      </c>
      <c r="E14" s="81"/>
      <c r="F14" s="34" t="s">
        <v>3448</v>
      </c>
      <c r="G14" s="134">
        <v>43996</v>
      </c>
      <c r="H14" s="135">
        <v>43996</v>
      </c>
      <c r="I14" s="170"/>
      <c r="J14" s="171" t="s">
        <v>3447</v>
      </c>
      <c r="K14" s="145"/>
      <c r="L14" s="28"/>
      <c r="M14" s="398">
        <v>44025</v>
      </c>
      <c r="N14" s="158">
        <v>29</v>
      </c>
      <c r="O14" s="311"/>
      <c r="P14" s="311"/>
      <c r="Q14" s="311"/>
      <c r="R14" s="311" t="s">
        <v>0</v>
      </c>
      <c r="S14" s="311"/>
      <c r="T14" s="312"/>
      <c r="U14" s="314"/>
      <c r="V14" s="167"/>
      <c r="W14" s="313"/>
      <c r="X14" s="313"/>
      <c r="Y14" s="160">
        <f t="shared" si="29"/>
        <v>0</v>
      </c>
      <c r="Z14" s="159">
        <f t="shared" si="30"/>
        <v>0</v>
      </c>
      <c r="AA14" s="326"/>
      <c r="AB14" s="400">
        <f t="shared" ref="AB14:AB77" si="41">IF(AND(Z14&gt;=0,F14="x"),0,IF(AND(Z14&gt;0,AC14="x"),0,IF(Z14&gt;0,0-30,0)))</f>
        <v>0</v>
      </c>
      <c r="AC14" s="370"/>
      <c r="AD14" s="226" t="str">
        <f t="shared" si="31"/>
        <v/>
      </c>
      <c r="AE14" s="368">
        <f t="shared" si="32"/>
        <v>0</v>
      </c>
      <c r="AF14" s="331"/>
      <c r="AG14" s="333"/>
      <c r="AH14" s="334"/>
      <c r="AI14" s="161">
        <f t="shared" si="33"/>
        <v>0</v>
      </c>
      <c r="AJ14" s="162">
        <f t="shared" si="34"/>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17"/>
        <v>29</v>
      </c>
      <c r="AX14" s="165" t="str">
        <f t="shared" si="18"/>
        <v/>
      </c>
      <c r="AY14" s="193">
        <f t="shared" si="19"/>
        <v>29</v>
      </c>
      <c r="AZ14" s="183" t="str">
        <f t="shared" si="20"/>
        <v/>
      </c>
      <c r="BA14" s="173" t="str">
        <f t="shared" si="21"/>
        <v/>
      </c>
      <c r="BB14" s="174" t="str">
        <f t="shared" si="22"/>
        <v/>
      </c>
      <c r="BC14" s="186" t="str">
        <f>IF(OR(K14="x",F14="X",BA14&lt;=0),"",BA14)</f>
        <v/>
      </c>
      <c r="BD14" s="174" t="str">
        <f t="shared" si="23"/>
        <v/>
      </c>
      <c r="BE14" s="201" t="str">
        <f t="shared" si="24"/>
        <v/>
      </c>
      <c r="BF14" s="174" t="str">
        <f t="shared" si="25"/>
        <v/>
      </c>
      <c r="BG14" s="186" t="str">
        <f t="shared" si="26"/>
        <v/>
      </c>
      <c r="BH14" s="175" t="str">
        <f t="shared" si="27"/>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5">
      <c r="A15" s="526"/>
      <c r="B15" s="220"/>
      <c r="C15" s="213">
        <v>4</v>
      </c>
      <c r="D15" s="686" t="s">
        <v>3452</v>
      </c>
      <c r="E15" s="33"/>
      <c r="F15" s="34" t="s">
        <v>3448</v>
      </c>
      <c r="G15" s="134">
        <v>44036</v>
      </c>
      <c r="H15" s="135">
        <v>44036</v>
      </c>
      <c r="I15" s="142"/>
      <c r="J15" s="79"/>
      <c r="K15" s="145"/>
      <c r="L15" s="172"/>
      <c r="M15" s="395">
        <v>44046</v>
      </c>
      <c r="N15" s="158">
        <v>6</v>
      </c>
      <c r="O15" s="315" t="s">
        <v>0</v>
      </c>
      <c r="P15" s="315"/>
      <c r="Q15" s="315"/>
      <c r="R15" s="315"/>
      <c r="S15" s="315"/>
      <c r="T15" s="316"/>
      <c r="U15" s="317"/>
      <c r="V15" s="167"/>
      <c r="W15" s="313"/>
      <c r="X15" s="313"/>
      <c r="Y15" s="160">
        <f t="shared" si="29"/>
        <v>0</v>
      </c>
      <c r="Z15" s="159">
        <f t="shared" si="30"/>
        <v>0</v>
      </c>
      <c r="AA15" s="326"/>
      <c r="AB15" s="400">
        <f t="shared" si="41"/>
        <v>0</v>
      </c>
      <c r="AC15" s="370"/>
      <c r="AD15" s="226" t="str">
        <f t="shared" si="31"/>
        <v/>
      </c>
      <c r="AE15" s="368">
        <f t="shared" si="32"/>
        <v>0</v>
      </c>
      <c r="AF15" s="331"/>
      <c r="AG15" s="333"/>
      <c r="AH15" s="334"/>
      <c r="AI15" s="161">
        <f t="shared" si="33"/>
        <v>0</v>
      </c>
      <c r="AJ15" s="162">
        <f t="shared" si="34"/>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17"/>
        <v>6</v>
      </c>
      <c r="AX15" s="165" t="str">
        <f t="shared" si="18"/>
        <v/>
      </c>
      <c r="AY15" s="193">
        <f t="shared" si="19"/>
        <v>6</v>
      </c>
      <c r="AZ15" s="183" t="str">
        <f t="shared" si="20"/>
        <v/>
      </c>
      <c r="BA15" s="173" t="str">
        <f t="shared" si="21"/>
        <v/>
      </c>
      <c r="BB15" s="174" t="str">
        <f t="shared" si="22"/>
        <v/>
      </c>
      <c r="BC15" s="186" t="str">
        <f>IF(OR(K15="x",F15="X",BA15&lt;=0),"",BA15)</f>
        <v/>
      </c>
      <c r="BD15" s="174" t="str">
        <f t="shared" si="23"/>
        <v/>
      </c>
      <c r="BE15" s="201" t="str">
        <f t="shared" si="24"/>
        <v/>
      </c>
      <c r="BF15" s="174" t="str">
        <f t="shared" si="25"/>
        <v/>
      </c>
      <c r="BG15" s="186" t="str">
        <f t="shared" si="26"/>
        <v/>
      </c>
      <c r="BH15" s="175" t="str">
        <f t="shared" si="27"/>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5">
      <c r="A16" s="221"/>
      <c r="B16" s="222"/>
      <c r="C16" s="214">
        <v>5</v>
      </c>
      <c r="D16" s="205" t="s">
        <v>3453</v>
      </c>
      <c r="E16" s="16"/>
      <c r="F16" s="17" t="s">
        <v>3448</v>
      </c>
      <c r="G16" s="131">
        <v>44048</v>
      </c>
      <c r="H16" s="136">
        <v>44048</v>
      </c>
      <c r="I16" s="140"/>
      <c r="J16" s="79"/>
      <c r="K16" s="146"/>
      <c r="L16" s="120"/>
      <c r="M16" s="394">
        <v>44056</v>
      </c>
      <c r="N16" s="158">
        <v>7</v>
      </c>
      <c r="O16" s="27" t="s">
        <v>0</v>
      </c>
      <c r="P16" s="27"/>
      <c r="Q16" s="27"/>
      <c r="R16" s="27"/>
      <c r="S16" s="27"/>
      <c r="T16" s="28"/>
      <c r="U16" s="29"/>
      <c r="V16" s="167"/>
      <c r="W16" s="313"/>
      <c r="X16" s="313"/>
      <c r="Y16" s="160">
        <f t="shared" si="29"/>
        <v>0</v>
      </c>
      <c r="Z16" s="159">
        <f t="shared" si="30"/>
        <v>0</v>
      </c>
      <c r="AA16" s="327"/>
      <c r="AB16" s="400">
        <f t="shared" si="41"/>
        <v>0</v>
      </c>
      <c r="AC16" s="371"/>
      <c r="AD16" s="226" t="str">
        <f t="shared" si="31"/>
        <v/>
      </c>
      <c r="AE16" s="368">
        <f t="shared" si="32"/>
        <v>0</v>
      </c>
      <c r="AF16" s="335"/>
      <c r="AG16" s="333"/>
      <c r="AH16" s="336"/>
      <c r="AI16" s="161">
        <f t="shared" si="33"/>
        <v>0</v>
      </c>
      <c r="AJ16" s="162">
        <f t="shared" si="34"/>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17"/>
        <v>7</v>
      </c>
      <c r="AX16" s="165" t="str">
        <f t="shared" si="18"/>
        <v/>
      </c>
      <c r="AY16" s="193">
        <f t="shared" si="19"/>
        <v>7</v>
      </c>
      <c r="AZ16" s="183" t="str">
        <f t="shared" si="20"/>
        <v/>
      </c>
      <c r="BA16" s="173" t="str">
        <f t="shared" si="21"/>
        <v/>
      </c>
      <c r="BB16" s="174" t="str">
        <f t="shared" si="22"/>
        <v/>
      </c>
      <c r="BC16" s="186" t="str">
        <f>IF(OR(K16="x",F16="x",BA16&lt;=0),"",BA16)</f>
        <v/>
      </c>
      <c r="BD16" s="174" t="str">
        <f t="shared" si="23"/>
        <v/>
      </c>
      <c r="BE16" s="201" t="str">
        <f t="shared" si="24"/>
        <v/>
      </c>
      <c r="BF16" s="174" t="str">
        <f t="shared" si="25"/>
        <v/>
      </c>
      <c r="BG16" s="186" t="str">
        <f t="shared" si="26"/>
        <v/>
      </c>
      <c r="BH16" s="175" t="str">
        <f t="shared" si="27"/>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3" customFormat="1" ht="18" customHeight="1" x14ac:dyDescent="0.3">
      <c r="A17" s="635"/>
      <c r="B17" s="636"/>
      <c r="C17" s="637">
        <v>6</v>
      </c>
      <c r="D17" s="206" t="s">
        <v>3454</v>
      </c>
      <c r="E17" s="638"/>
      <c r="F17" s="639" t="s">
        <v>3448</v>
      </c>
      <c r="G17" s="640">
        <v>44141</v>
      </c>
      <c r="H17" s="641">
        <v>44153</v>
      </c>
      <c r="I17" s="642"/>
      <c r="J17" s="643"/>
      <c r="K17" s="644"/>
      <c r="L17" s="645"/>
      <c r="M17" s="646">
        <v>44153</v>
      </c>
      <c r="N17" s="647">
        <v>9</v>
      </c>
      <c r="O17" s="648" t="s">
        <v>0</v>
      </c>
      <c r="P17" s="648"/>
      <c r="Q17" s="648"/>
      <c r="R17" s="648"/>
      <c r="S17" s="648"/>
      <c r="T17" s="649"/>
      <c r="U17" s="650"/>
      <c r="V17" s="651"/>
      <c r="W17" s="652"/>
      <c r="X17" s="653"/>
      <c r="Y17" s="654">
        <f t="shared" si="29"/>
        <v>0</v>
      </c>
      <c r="Z17" s="655">
        <f t="shared" si="30"/>
        <v>0</v>
      </c>
      <c r="AA17" s="656"/>
      <c r="AB17" s="657">
        <f t="shared" si="41"/>
        <v>0</v>
      </c>
      <c r="AC17" s="658"/>
      <c r="AD17" s="659" t="str">
        <f t="shared" si="31"/>
        <v/>
      </c>
      <c r="AE17" s="660">
        <f t="shared" si="32"/>
        <v>0</v>
      </c>
      <c r="AF17" s="661"/>
      <c r="AG17" s="662"/>
      <c r="AH17" s="663"/>
      <c r="AI17" s="664">
        <f t="shared" si="33"/>
        <v>0</v>
      </c>
      <c r="AJ17" s="665">
        <f t="shared" si="34"/>
        <v>0</v>
      </c>
      <c r="AK17" s="666">
        <f t="shared" si="35"/>
        <v>0</v>
      </c>
      <c r="AL17" s="667">
        <f t="shared" si="36"/>
        <v>0</v>
      </c>
      <c r="AM17" s="667">
        <f t="shared" si="37"/>
        <v>0</v>
      </c>
      <c r="AN17" s="667">
        <f t="shared" si="38"/>
        <v>0</v>
      </c>
      <c r="AO17" s="667">
        <f t="shared" si="39"/>
        <v>0</v>
      </c>
      <c r="AP17" s="668" t="str">
        <f t="shared" si="42"/>
        <v xml:space="preserve"> </v>
      </c>
      <c r="AQ17" s="669" t="str">
        <f t="shared" si="40"/>
        <v xml:space="preserve"> </v>
      </c>
      <c r="AR17" s="669" t="str">
        <f t="shared" si="43"/>
        <v xml:space="preserve"> </v>
      </c>
      <c r="AS17" s="669" t="str">
        <f t="shared" si="44"/>
        <v xml:space="preserve"> </v>
      </c>
      <c r="AT17" s="669" t="str">
        <f t="shared" si="45"/>
        <v xml:space="preserve"> </v>
      </c>
      <c r="AU17" s="669" t="str">
        <f t="shared" si="46"/>
        <v xml:space="preserve"> </v>
      </c>
      <c r="AV17" s="670" t="str">
        <f t="shared" si="47"/>
        <v xml:space="preserve"> </v>
      </c>
      <c r="AW17" s="671">
        <f t="shared" si="17"/>
        <v>9</v>
      </c>
      <c r="AX17" s="672" t="str">
        <f t="shared" si="18"/>
        <v/>
      </c>
      <c r="AY17" s="673">
        <f t="shared" si="19"/>
        <v>9</v>
      </c>
      <c r="AZ17" s="674" t="str">
        <f t="shared" si="20"/>
        <v/>
      </c>
      <c r="BA17" s="675" t="str">
        <f t="shared" si="21"/>
        <v/>
      </c>
      <c r="BB17" s="676" t="str">
        <f t="shared" si="22"/>
        <v/>
      </c>
      <c r="BC17" s="677" t="str">
        <f>IF(OR(K17="x",F17="x",BA17&lt;=0),"",BA17)</f>
        <v/>
      </c>
      <c r="BD17" s="676" t="str">
        <f t="shared" si="23"/>
        <v/>
      </c>
      <c r="BE17" s="678" t="str">
        <f t="shared" si="24"/>
        <v/>
      </c>
      <c r="BF17" s="676" t="str">
        <f t="shared" si="25"/>
        <v/>
      </c>
      <c r="BG17" s="677" t="str">
        <f t="shared" si="26"/>
        <v/>
      </c>
      <c r="BH17" s="679" t="str">
        <f t="shared" si="27"/>
        <v/>
      </c>
      <c r="BI17" s="680"/>
      <c r="BJ17" s="681" t="s">
        <v>2719</v>
      </c>
      <c r="BK17" s="681" t="s">
        <v>2720</v>
      </c>
      <c r="BL17" s="681" t="s">
        <v>2721</v>
      </c>
      <c r="BM17" s="681" t="s">
        <v>128</v>
      </c>
      <c r="BN17" s="682" t="s">
        <v>129</v>
      </c>
      <c r="BO17" s="681" t="s">
        <v>130</v>
      </c>
      <c r="BP17" s="681" t="s">
        <v>131</v>
      </c>
      <c r="BQ17" s="681" t="s">
        <v>132</v>
      </c>
      <c r="BR17" s="681" t="s">
        <v>133</v>
      </c>
      <c r="BS17" s="681" t="s">
        <v>134</v>
      </c>
      <c r="BT17" s="683" t="s">
        <v>3285</v>
      </c>
      <c r="BU17" s="681" t="s">
        <v>135</v>
      </c>
      <c r="BV17" s="681" t="s">
        <v>136</v>
      </c>
      <c r="BW17" s="681" t="s">
        <v>137</v>
      </c>
      <c r="BX17" s="681" t="s">
        <v>138</v>
      </c>
      <c r="BY17" s="681" t="s">
        <v>3386</v>
      </c>
      <c r="BZ17" s="60"/>
      <c r="CA17" s="681" t="s">
        <v>139</v>
      </c>
      <c r="CB17" s="681" t="s">
        <v>140</v>
      </c>
      <c r="CC17" s="681" t="s">
        <v>141</v>
      </c>
      <c r="CD17" s="681" t="s">
        <v>142</v>
      </c>
      <c r="CE17" s="681"/>
      <c r="CF17" s="681" t="s">
        <v>2586</v>
      </c>
      <c r="CG17" s="60"/>
      <c r="CH17" s="60"/>
      <c r="CI17" s="60"/>
      <c r="CJ17" s="60"/>
      <c r="CK17" s="60"/>
      <c r="CL17" s="60"/>
      <c r="CM17" s="60"/>
      <c r="CN17" s="60"/>
      <c r="CO17" s="60"/>
      <c r="CP17" s="60"/>
      <c r="CQ17" s="60"/>
      <c r="CR17" s="60"/>
      <c r="CS17" s="60"/>
      <c r="CT17" s="60"/>
      <c r="CU17" s="60"/>
      <c r="CV17" s="60"/>
      <c r="CW17" s="60"/>
      <c r="CX17" s="60"/>
      <c r="CY17" s="60"/>
      <c r="CZ17" s="60"/>
      <c r="DA17" s="60"/>
      <c r="DB17" s="60"/>
      <c r="DC17" s="60"/>
      <c r="DD17" s="60"/>
      <c r="DE17" s="60"/>
      <c r="DF17" s="60"/>
      <c r="DG17" s="60"/>
      <c r="DH17" s="60"/>
      <c r="DI17" s="60"/>
      <c r="DJ17" s="60"/>
      <c r="DK17" s="60"/>
      <c r="DL17" s="60"/>
      <c r="DM17" s="60"/>
      <c r="DN17" s="60"/>
      <c r="DO17" s="60"/>
      <c r="DP17" s="60"/>
      <c r="DQ17" s="60"/>
      <c r="DR17" s="60"/>
      <c r="DS17" s="60"/>
      <c r="DT17" s="60"/>
      <c r="DU17" s="60"/>
      <c r="DV17" s="60"/>
      <c r="DW17" s="60"/>
      <c r="DX17" s="60"/>
      <c r="DY17" s="60"/>
      <c r="DZ17" s="60"/>
      <c r="EA17" s="60"/>
      <c r="EB17" s="60"/>
      <c r="EC17" s="60"/>
      <c r="ED17" s="60"/>
      <c r="EE17" s="60"/>
      <c r="EF17" s="60"/>
      <c r="EG17" s="60"/>
      <c r="EH17" s="60"/>
      <c r="EI17" s="60"/>
      <c r="EQ17" s="684" t="s">
        <v>3365</v>
      </c>
      <c r="FY17" s="685" t="s">
        <v>3378</v>
      </c>
    </row>
    <row r="18" spans="1:181" s="11" customFormat="1" ht="18" x14ac:dyDescent="0.35">
      <c r="A18" s="221"/>
      <c r="B18" s="222"/>
      <c r="C18" s="214">
        <v>7</v>
      </c>
      <c r="D18" s="205" t="s">
        <v>3455</v>
      </c>
      <c r="E18" s="16"/>
      <c r="F18" s="17" t="s">
        <v>3448</v>
      </c>
      <c r="G18" s="134">
        <v>44158</v>
      </c>
      <c r="H18" s="135">
        <v>44158</v>
      </c>
      <c r="I18" s="141"/>
      <c r="J18" s="25"/>
      <c r="K18" s="145"/>
      <c r="L18" s="28"/>
      <c r="M18" s="395">
        <v>44159</v>
      </c>
      <c r="N18" s="158">
        <v>1</v>
      </c>
      <c r="O18" s="27" t="s">
        <v>0</v>
      </c>
      <c r="P18" s="27"/>
      <c r="Q18" s="27"/>
      <c r="R18" s="27"/>
      <c r="S18" s="27"/>
      <c r="T18" s="28"/>
      <c r="U18" s="29"/>
      <c r="V18" s="32"/>
      <c r="W18" s="318"/>
      <c r="X18" s="319"/>
      <c r="Y18" s="160">
        <f t="shared" si="29"/>
        <v>0</v>
      </c>
      <c r="Z18" s="159">
        <f t="shared" si="30"/>
        <v>0</v>
      </c>
      <c r="AA18" s="327"/>
      <c r="AB18" s="400">
        <f t="shared" si="41"/>
        <v>0</v>
      </c>
      <c r="AC18" s="371"/>
      <c r="AD18" s="226" t="str">
        <f t="shared" si="31"/>
        <v/>
      </c>
      <c r="AE18" s="368">
        <f t="shared" si="32"/>
        <v>0</v>
      </c>
      <c r="AF18" s="335"/>
      <c r="AG18" s="333"/>
      <c r="AH18" s="336"/>
      <c r="AI18" s="161">
        <f t="shared" si="33"/>
        <v>0</v>
      </c>
      <c r="AJ18" s="162">
        <f t="shared" si="34"/>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17"/>
        <v>1</v>
      </c>
      <c r="AX18" s="165" t="str">
        <f t="shared" si="18"/>
        <v/>
      </c>
      <c r="AY18" s="193">
        <f t="shared" si="19"/>
        <v>1</v>
      </c>
      <c r="AZ18" s="183" t="str">
        <f t="shared" si="20"/>
        <v/>
      </c>
      <c r="BA18" s="173" t="str">
        <f t="shared" si="21"/>
        <v/>
      </c>
      <c r="BB18" s="174" t="str">
        <f t="shared" si="22"/>
        <v/>
      </c>
      <c r="BC18" s="186" t="str">
        <f t="shared" ref="BC18:BC81" si="48">IF(OR(K18="x",F18="X",BA18&lt;=0),"",BA18)</f>
        <v/>
      </c>
      <c r="BD18" s="174" t="str">
        <f t="shared" si="23"/>
        <v/>
      </c>
      <c r="BE18" s="201" t="str">
        <f t="shared" si="24"/>
        <v/>
      </c>
      <c r="BF18" s="174" t="str">
        <f t="shared" si="25"/>
        <v/>
      </c>
      <c r="BG18" s="186" t="str">
        <f t="shared" si="26"/>
        <v/>
      </c>
      <c r="BH18" s="175" t="str">
        <f t="shared" si="27"/>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 x14ac:dyDescent="0.35">
      <c r="A19" s="221"/>
      <c r="B19" s="222"/>
      <c r="C19" s="214">
        <v>8</v>
      </c>
      <c r="D19" s="207"/>
      <c r="E19" s="18"/>
      <c r="F19" s="17"/>
      <c r="G19" s="134"/>
      <c r="H19" s="135"/>
      <c r="I19" s="141"/>
      <c r="J19" s="25"/>
      <c r="K19" s="145"/>
      <c r="L19" s="28"/>
      <c r="M19" s="395"/>
      <c r="N19" s="158"/>
      <c r="O19" s="27"/>
      <c r="P19" s="27"/>
      <c r="Q19" s="27"/>
      <c r="R19" s="27"/>
      <c r="S19" s="27"/>
      <c r="T19" s="28"/>
      <c r="U19" s="29"/>
      <c r="V19" s="32"/>
      <c r="W19" s="318"/>
      <c r="X19" s="319"/>
      <c r="Y19" s="160">
        <f t="shared" si="29"/>
        <v>0</v>
      </c>
      <c r="Z19" s="159">
        <f t="shared" si="30"/>
        <v>0</v>
      </c>
      <c r="AA19" s="327"/>
      <c r="AB19" s="400">
        <f t="shared" si="41"/>
        <v>0</v>
      </c>
      <c r="AC19" s="371"/>
      <c r="AD19" s="226" t="str">
        <f t="shared" si="31"/>
        <v/>
      </c>
      <c r="AE19" s="368">
        <f t="shared" si="32"/>
        <v>0</v>
      </c>
      <c r="AF19" s="335"/>
      <c r="AG19" s="333"/>
      <c r="AH19" s="336"/>
      <c r="AI19" s="161">
        <f t="shared" si="33"/>
        <v>0</v>
      </c>
      <c r="AJ19" s="162">
        <f t="shared" si="34"/>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17"/>
        <v/>
      </c>
      <c r="AX19" s="165" t="str">
        <f t="shared" si="18"/>
        <v/>
      </c>
      <c r="AY19" s="193" t="str">
        <f t="shared" si="19"/>
        <v/>
      </c>
      <c r="AZ19" s="183" t="str">
        <f t="shared" si="20"/>
        <v/>
      </c>
      <c r="BA19" s="173" t="str">
        <f t="shared" si="21"/>
        <v/>
      </c>
      <c r="BB19" s="174" t="str">
        <f t="shared" si="22"/>
        <v/>
      </c>
      <c r="BC19" s="186" t="str">
        <f t="shared" si="48"/>
        <v/>
      </c>
      <c r="BD19" s="174" t="str">
        <f t="shared" si="23"/>
        <v/>
      </c>
      <c r="BE19" s="201" t="str">
        <f t="shared" si="24"/>
        <v/>
      </c>
      <c r="BF19" s="174" t="str">
        <f t="shared" si="25"/>
        <v/>
      </c>
      <c r="BG19" s="186" t="str">
        <f t="shared" si="26"/>
        <v/>
      </c>
      <c r="BH19" s="175" t="str">
        <f t="shared" si="27"/>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 x14ac:dyDescent="0.35">
      <c r="A20" s="221"/>
      <c r="B20" s="222"/>
      <c r="C20" s="213">
        <v>9</v>
      </c>
      <c r="D20" s="205"/>
      <c r="E20" s="16"/>
      <c r="F20" s="17"/>
      <c r="G20" s="131"/>
      <c r="H20" s="133"/>
      <c r="I20" s="140"/>
      <c r="J20" s="78"/>
      <c r="K20" s="144"/>
      <c r="L20" s="119"/>
      <c r="M20" s="394"/>
      <c r="N20" s="158"/>
      <c r="O20" s="27"/>
      <c r="P20" s="27"/>
      <c r="Q20" s="27"/>
      <c r="R20" s="27"/>
      <c r="S20" s="27"/>
      <c r="T20" s="28"/>
      <c r="U20" s="29"/>
      <c r="V20" s="32"/>
      <c r="W20" s="318"/>
      <c r="X20" s="319"/>
      <c r="Y20" s="160">
        <f t="shared" si="29"/>
        <v>0</v>
      </c>
      <c r="Z20" s="159">
        <f t="shared" si="30"/>
        <v>0</v>
      </c>
      <c r="AA20" s="327"/>
      <c r="AB20" s="400">
        <f t="shared" si="41"/>
        <v>0</v>
      </c>
      <c r="AC20" s="371"/>
      <c r="AD20" s="226" t="str">
        <f t="shared" si="31"/>
        <v/>
      </c>
      <c r="AE20" s="368">
        <f t="shared" si="32"/>
        <v>0</v>
      </c>
      <c r="AF20" s="335"/>
      <c r="AG20" s="333"/>
      <c r="AH20" s="336"/>
      <c r="AI20" s="161">
        <f t="shared" si="33"/>
        <v>0</v>
      </c>
      <c r="AJ20" s="162">
        <f t="shared" si="34"/>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17"/>
        <v/>
      </c>
      <c r="AX20" s="165" t="str">
        <f t="shared" si="18"/>
        <v/>
      </c>
      <c r="AY20" s="193" t="str">
        <f t="shared" si="19"/>
        <v/>
      </c>
      <c r="AZ20" s="183" t="str">
        <f t="shared" si="20"/>
        <v/>
      </c>
      <c r="BA20" s="173" t="str">
        <f t="shared" si="21"/>
        <v/>
      </c>
      <c r="BB20" s="174" t="str">
        <f t="shared" si="22"/>
        <v/>
      </c>
      <c r="BC20" s="186" t="str">
        <f t="shared" si="48"/>
        <v/>
      </c>
      <c r="BD20" s="174" t="str">
        <f t="shared" si="23"/>
        <v/>
      </c>
      <c r="BE20" s="201" t="str">
        <f t="shared" si="24"/>
        <v/>
      </c>
      <c r="BF20" s="174" t="str">
        <f t="shared" si="25"/>
        <v/>
      </c>
      <c r="BG20" s="186" t="str">
        <f t="shared" si="26"/>
        <v/>
      </c>
      <c r="BH20" s="175" t="str">
        <f t="shared" si="27"/>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 x14ac:dyDescent="0.35">
      <c r="A21" s="221"/>
      <c r="B21" s="222"/>
      <c r="C21" s="214">
        <v>10</v>
      </c>
      <c r="D21" s="203"/>
      <c r="E21" s="81"/>
      <c r="F21" s="34"/>
      <c r="G21" s="131"/>
      <c r="H21" s="132"/>
      <c r="I21" s="140"/>
      <c r="J21" s="78"/>
      <c r="K21" s="144"/>
      <c r="L21" s="119"/>
      <c r="M21" s="394"/>
      <c r="N21" s="158"/>
      <c r="O21" s="311"/>
      <c r="P21" s="311"/>
      <c r="Q21" s="311"/>
      <c r="R21" s="311"/>
      <c r="S21" s="311"/>
      <c r="T21" s="312"/>
      <c r="U21" s="314"/>
      <c r="V21" s="167"/>
      <c r="W21" s="313"/>
      <c r="X21" s="313"/>
      <c r="Y21" s="160">
        <f t="shared" si="29"/>
        <v>0</v>
      </c>
      <c r="Z21" s="159">
        <f t="shared" si="30"/>
        <v>0</v>
      </c>
      <c r="AA21" s="326"/>
      <c r="AB21" s="400">
        <f t="shared" si="41"/>
        <v>0</v>
      </c>
      <c r="AC21" s="370"/>
      <c r="AD21" s="226" t="str">
        <f t="shared" si="31"/>
        <v/>
      </c>
      <c r="AE21" s="368">
        <f t="shared" si="32"/>
        <v>0</v>
      </c>
      <c r="AF21" s="331"/>
      <c r="AG21" s="333"/>
      <c r="AH21" s="334"/>
      <c r="AI21" s="161">
        <f t="shared" si="33"/>
        <v>0</v>
      </c>
      <c r="AJ21" s="162">
        <f t="shared" si="34"/>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17"/>
        <v/>
      </c>
      <c r="AX21" s="165" t="str">
        <f t="shared" si="18"/>
        <v/>
      </c>
      <c r="AY21" s="193" t="str">
        <f t="shared" si="19"/>
        <v/>
      </c>
      <c r="AZ21" s="183" t="str">
        <f t="shared" si="20"/>
        <v/>
      </c>
      <c r="BA21" s="173" t="str">
        <f t="shared" si="21"/>
        <v/>
      </c>
      <c r="BB21" s="174" t="str">
        <f t="shared" si="22"/>
        <v/>
      </c>
      <c r="BC21" s="186" t="str">
        <f t="shared" si="48"/>
        <v/>
      </c>
      <c r="BD21" s="174" t="str">
        <f t="shared" si="23"/>
        <v/>
      </c>
      <c r="BE21" s="201" t="str">
        <f t="shared" si="24"/>
        <v/>
      </c>
      <c r="BF21" s="174" t="str">
        <f t="shared" si="25"/>
        <v/>
      </c>
      <c r="BG21" s="186" t="str">
        <f t="shared" si="26"/>
        <v/>
      </c>
      <c r="BH21" s="175" t="str">
        <f t="shared" si="27"/>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 x14ac:dyDescent="0.35">
      <c r="A22" s="221"/>
      <c r="B22" s="222"/>
      <c r="C22" s="213">
        <v>11</v>
      </c>
      <c r="D22" s="205"/>
      <c r="E22" s="16"/>
      <c r="F22" s="17"/>
      <c r="G22" s="134"/>
      <c r="H22" s="135"/>
      <c r="I22" s="141"/>
      <c r="J22" s="25"/>
      <c r="K22" s="145"/>
      <c r="L22" s="28"/>
      <c r="M22" s="395"/>
      <c r="N22" s="158"/>
      <c r="O22" s="27"/>
      <c r="P22" s="27"/>
      <c r="Q22" s="27"/>
      <c r="R22" s="27"/>
      <c r="S22" s="27"/>
      <c r="T22" s="28"/>
      <c r="U22" s="29"/>
      <c r="V22" s="32"/>
      <c r="W22" s="318"/>
      <c r="X22" s="319"/>
      <c r="Y22" s="160">
        <f t="shared" si="29"/>
        <v>0</v>
      </c>
      <c r="Z22" s="159">
        <f t="shared" si="30"/>
        <v>0</v>
      </c>
      <c r="AA22" s="327"/>
      <c r="AB22" s="400">
        <f t="shared" si="41"/>
        <v>0</v>
      </c>
      <c r="AC22" s="371"/>
      <c r="AD22" s="226" t="str">
        <f t="shared" si="31"/>
        <v/>
      </c>
      <c r="AE22" s="368">
        <f t="shared" si="32"/>
        <v>0</v>
      </c>
      <c r="AF22" s="335"/>
      <c r="AG22" s="333"/>
      <c r="AH22" s="336"/>
      <c r="AI22" s="161">
        <f t="shared" si="33"/>
        <v>0</v>
      </c>
      <c r="AJ22" s="162">
        <f t="shared" si="34"/>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17"/>
        <v/>
      </c>
      <c r="AX22" s="165" t="str">
        <f t="shared" si="18"/>
        <v/>
      </c>
      <c r="AY22" s="193" t="str">
        <f t="shared" si="19"/>
        <v/>
      </c>
      <c r="AZ22" s="183" t="str">
        <f t="shared" si="20"/>
        <v/>
      </c>
      <c r="BA22" s="173" t="str">
        <f t="shared" si="21"/>
        <v/>
      </c>
      <c r="BB22" s="174" t="str">
        <f t="shared" si="22"/>
        <v/>
      </c>
      <c r="BC22" s="186" t="str">
        <f t="shared" si="48"/>
        <v/>
      </c>
      <c r="BD22" s="174" t="str">
        <f t="shared" si="23"/>
        <v/>
      </c>
      <c r="BE22" s="201" t="str">
        <f t="shared" si="24"/>
        <v/>
      </c>
      <c r="BF22" s="174" t="str">
        <f t="shared" si="25"/>
        <v/>
      </c>
      <c r="BG22" s="186" t="str">
        <f t="shared" si="26"/>
        <v/>
      </c>
      <c r="BH22" s="175" t="str">
        <f t="shared" si="27"/>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 x14ac:dyDescent="0.35">
      <c r="A23" s="221"/>
      <c r="B23" s="222"/>
      <c r="C23" s="214">
        <v>12</v>
      </c>
      <c r="D23" s="207"/>
      <c r="E23" s="18"/>
      <c r="F23" s="17"/>
      <c r="G23" s="131"/>
      <c r="H23" s="136"/>
      <c r="I23" s="140"/>
      <c r="J23" s="78"/>
      <c r="K23" s="144"/>
      <c r="L23" s="119"/>
      <c r="M23" s="394"/>
      <c r="N23" s="158" t="str">
        <f t="shared" si="28"/>
        <v/>
      </c>
      <c r="O23" s="27"/>
      <c r="P23" s="27"/>
      <c r="Q23" s="27"/>
      <c r="R23" s="27"/>
      <c r="S23" s="27"/>
      <c r="T23" s="28"/>
      <c r="U23" s="29"/>
      <c r="V23" s="32"/>
      <c r="W23" s="318"/>
      <c r="X23" s="319"/>
      <c r="Y23" s="160">
        <f t="shared" si="29"/>
        <v>0</v>
      </c>
      <c r="Z23" s="159">
        <f t="shared" si="30"/>
        <v>0</v>
      </c>
      <c r="AA23" s="327"/>
      <c r="AB23" s="400">
        <f t="shared" si="41"/>
        <v>0</v>
      </c>
      <c r="AC23" s="371"/>
      <c r="AD23" s="226" t="str">
        <f t="shared" si="31"/>
        <v/>
      </c>
      <c r="AE23" s="368">
        <f t="shared" si="32"/>
        <v>0</v>
      </c>
      <c r="AF23" s="335"/>
      <c r="AG23" s="333"/>
      <c r="AH23" s="336"/>
      <c r="AI23" s="161">
        <f t="shared" si="33"/>
        <v>0</v>
      </c>
      <c r="AJ23" s="162">
        <f t="shared" si="34"/>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17"/>
        <v/>
      </c>
      <c r="AX23" s="165" t="str">
        <f t="shared" si="18"/>
        <v/>
      </c>
      <c r="AY23" s="193" t="str">
        <f t="shared" si="19"/>
        <v/>
      </c>
      <c r="AZ23" s="183" t="str">
        <f t="shared" si="20"/>
        <v/>
      </c>
      <c r="BA23" s="173" t="str">
        <f t="shared" si="21"/>
        <v/>
      </c>
      <c r="BB23" s="174" t="str">
        <f t="shared" si="22"/>
        <v/>
      </c>
      <c r="BC23" s="186" t="str">
        <f t="shared" si="48"/>
        <v/>
      </c>
      <c r="BD23" s="174" t="str">
        <f t="shared" si="23"/>
        <v/>
      </c>
      <c r="BE23" s="201" t="str">
        <f t="shared" si="24"/>
        <v/>
      </c>
      <c r="BF23" s="174" t="str">
        <f t="shared" si="25"/>
        <v/>
      </c>
      <c r="BG23" s="186" t="str">
        <f t="shared" si="26"/>
        <v/>
      </c>
      <c r="BH23" s="175" t="str">
        <f t="shared" si="27"/>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 x14ac:dyDescent="0.35">
      <c r="A24" s="221"/>
      <c r="B24" s="222"/>
      <c r="C24" s="214">
        <v>13</v>
      </c>
      <c r="D24" s="205"/>
      <c r="E24" s="16"/>
      <c r="F24" s="17"/>
      <c r="G24" s="131"/>
      <c r="H24" s="133"/>
      <c r="I24" s="140"/>
      <c r="J24" s="78"/>
      <c r="K24" s="144"/>
      <c r="L24" s="119"/>
      <c r="M24" s="394"/>
      <c r="N24" s="158" t="str">
        <f t="shared" si="28"/>
        <v/>
      </c>
      <c r="O24" s="27"/>
      <c r="P24" s="27"/>
      <c r="Q24" s="27"/>
      <c r="R24" s="27"/>
      <c r="S24" s="27"/>
      <c r="T24" s="28"/>
      <c r="U24" s="29"/>
      <c r="V24" s="32"/>
      <c r="W24" s="318"/>
      <c r="X24" s="319"/>
      <c r="Y24" s="160">
        <f t="shared" si="29"/>
        <v>0</v>
      </c>
      <c r="Z24" s="159">
        <f t="shared" si="30"/>
        <v>0</v>
      </c>
      <c r="AA24" s="327"/>
      <c r="AB24" s="400">
        <f t="shared" si="41"/>
        <v>0</v>
      </c>
      <c r="AC24" s="371"/>
      <c r="AD24" s="226" t="str">
        <f t="shared" si="31"/>
        <v/>
      </c>
      <c r="AE24" s="368">
        <f t="shared" si="32"/>
        <v>0</v>
      </c>
      <c r="AF24" s="335"/>
      <c r="AG24" s="333"/>
      <c r="AH24" s="336"/>
      <c r="AI24" s="161">
        <f t="shared" si="33"/>
        <v>0</v>
      </c>
      <c r="AJ24" s="162">
        <f t="shared" si="34"/>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17"/>
        <v/>
      </c>
      <c r="AX24" s="165" t="str">
        <f t="shared" si="18"/>
        <v/>
      </c>
      <c r="AY24" s="193" t="str">
        <f t="shared" si="19"/>
        <v/>
      </c>
      <c r="AZ24" s="183" t="str">
        <f t="shared" si="20"/>
        <v/>
      </c>
      <c r="BA24" s="173" t="str">
        <f t="shared" si="21"/>
        <v/>
      </c>
      <c r="BB24" s="174" t="str">
        <f t="shared" si="22"/>
        <v/>
      </c>
      <c r="BC24" s="186" t="str">
        <f t="shared" si="48"/>
        <v/>
      </c>
      <c r="BD24" s="174" t="str">
        <f t="shared" si="23"/>
        <v/>
      </c>
      <c r="BE24" s="201" t="str">
        <f t="shared" si="24"/>
        <v/>
      </c>
      <c r="BF24" s="174" t="str">
        <f t="shared" si="25"/>
        <v/>
      </c>
      <c r="BG24" s="186" t="str">
        <f t="shared" si="26"/>
        <v/>
      </c>
      <c r="BH24" s="175" t="str">
        <f t="shared" si="27"/>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 x14ac:dyDescent="0.35">
      <c r="A25" s="221"/>
      <c r="B25" s="222"/>
      <c r="C25" s="213">
        <v>14</v>
      </c>
      <c r="D25" s="205"/>
      <c r="E25" s="16"/>
      <c r="F25" s="17"/>
      <c r="G25" s="134"/>
      <c r="H25" s="135"/>
      <c r="I25" s="141"/>
      <c r="J25" s="25"/>
      <c r="K25" s="145"/>
      <c r="L25" s="28"/>
      <c r="M25" s="395"/>
      <c r="N25" s="158" t="str">
        <f t="shared" si="28"/>
        <v/>
      </c>
      <c r="O25" s="27"/>
      <c r="P25" s="27"/>
      <c r="Q25" s="27"/>
      <c r="R25" s="27"/>
      <c r="S25" s="27"/>
      <c r="T25" s="28"/>
      <c r="U25" s="29"/>
      <c r="V25" s="32"/>
      <c r="W25" s="318"/>
      <c r="X25" s="319"/>
      <c r="Y25" s="160">
        <f t="shared" si="29"/>
        <v>0</v>
      </c>
      <c r="Z25" s="159">
        <f t="shared" si="30"/>
        <v>0</v>
      </c>
      <c r="AA25" s="327"/>
      <c r="AB25" s="400">
        <f t="shared" si="41"/>
        <v>0</v>
      </c>
      <c r="AC25" s="371"/>
      <c r="AD25" s="226" t="str">
        <f t="shared" si="31"/>
        <v/>
      </c>
      <c r="AE25" s="368">
        <f t="shared" si="32"/>
        <v>0</v>
      </c>
      <c r="AF25" s="335"/>
      <c r="AG25" s="333"/>
      <c r="AH25" s="336"/>
      <c r="AI25" s="161">
        <f t="shared" si="33"/>
        <v>0</v>
      </c>
      <c r="AJ25" s="162">
        <f t="shared" si="34"/>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17"/>
        <v/>
      </c>
      <c r="AX25" s="165" t="str">
        <f t="shared" si="18"/>
        <v/>
      </c>
      <c r="AY25" s="193" t="str">
        <f t="shared" si="19"/>
        <v/>
      </c>
      <c r="AZ25" s="183" t="str">
        <f t="shared" si="20"/>
        <v/>
      </c>
      <c r="BA25" s="173" t="str">
        <f t="shared" si="21"/>
        <v/>
      </c>
      <c r="BB25" s="174" t="str">
        <f t="shared" si="22"/>
        <v/>
      </c>
      <c r="BC25" s="186" t="str">
        <f t="shared" si="48"/>
        <v/>
      </c>
      <c r="BD25" s="174" t="str">
        <f t="shared" si="23"/>
        <v/>
      </c>
      <c r="BE25" s="201" t="str">
        <f t="shared" si="24"/>
        <v/>
      </c>
      <c r="BF25" s="174" t="str">
        <f t="shared" si="25"/>
        <v/>
      </c>
      <c r="BG25" s="186" t="str">
        <f t="shared" si="26"/>
        <v/>
      </c>
      <c r="BH25" s="175" t="str">
        <f t="shared" si="27"/>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 x14ac:dyDescent="0.35">
      <c r="A26" s="221"/>
      <c r="B26" s="222"/>
      <c r="C26" s="214">
        <v>15</v>
      </c>
      <c r="D26" s="205"/>
      <c r="E26" s="16"/>
      <c r="F26" s="17"/>
      <c r="G26" s="134"/>
      <c r="H26" s="135"/>
      <c r="I26" s="141"/>
      <c r="J26" s="25"/>
      <c r="K26" s="145"/>
      <c r="L26" s="28"/>
      <c r="M26" s="395"/>
      <c r="N26" s="158" t="str">
        <f t="shared" si="28"/>
        <v/>
      </c>
      <c r="O26" s="27"/>
      <c r="P26" s="27"/>
      <c r="Q26" s="27"/>
      <c r="R26" s="27"/>
      <c r="S26" s="27"/>
      <c r="T26" s="28"/>
      <c r="U26" s="29"/>
      <c r="V26" s="32"/>
      <c r="W26" s="318"/>
      <c r="X26" s="319"/>
      <c r="Y26" s="160">
        <f t="shared" si="29"/>
        <v>0</v>
      </c>
      <c r="Z26" s="159">
        <f t="shared" si="30"/>
        <v>0</v>
      </c>
      <c r="AA26" s="327"/>
      <c r="AB26" s="400">
        <f t="shared" si="41"/>
        <v>0</v>
      </c>
      <c r="AC26" s="371"/>
      <c r="AD26" s="226" t="str">
        <f t="shared" si="31"/>
        <v/>
      </c>
      <c r="AE26" s="368">
        <f t="shared" si="32"/>
        <v>0</v>
      </c>
      <c r="AF26" s="335"/>
      <c r="AG26" s="333"/>
      <c r="AH26" s="336"/>
      <c r="AI26" s="161">
        <f t="shared" si="33"/>
        <v>0</v>
      </c>
      <c r="AJ26" s="162">
        <f t="shared" si="34"/>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17"/>
        <v/>
      </c>
      <c r="AX26" s="165" t="str">
        <f t="shared" si="18"/>
        <v/>
      </c>
      <c r="AY26" s="193" t="str">
        <f t="shared" si="19"/>
        <v/>
      </c>
      <c r="AZ26" s="183" t="str">
        <f t="shared" si="20"/>
        <v/>
      </c>
      <c r="BA26" s="173" t="str">
        <f t="shared" si="21"/>
        <v/>
      </c>
      <c r="BB26" s="174" t="str">
        <f t="shared" si="22"/>
        <v/>
      </c>
      <c r="BC26" s="186" t="str">
        <f t="shared" si="48"/>
        <v/>
      </c>
      <c r="BD26" s="174" t="str">
        <f t="shared" si="23"/>
        <v/>
      </c>
      <c r="BE26" s="201" t="str">
        <f t="shared" si="24"/>
        <v/>
      </c>
      <c r="BF26" s="174" t="str">
        <f t="shared" si="25"/>
        <v/>
      </c>
      <c r="BG26" s="186" t="str">
        <f t="shared" si="26"/>
        <v/>
      </c>
      <c r="BH26" s="175" t="str">
        <f t="shared" si="27"/>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 x14ac:dyDescent="0.35">
      <c r="A27" s="221"/>
      <c r="B27" s="222"/>
      <c r="C27" s="213">
        <v>16</v>
      </c>
      <c r="D27" s="207"/>
      <c r="E27" s="18"/>
      <c r="F27" s="17"/>
      <c r="G27" s="131"/>
      <c r="H27" s="136"/>
      <c r="I27" s="140"/>
      <c r="J27" s="78"/>
      <c r="K27" s="144"/>
      <c r="L27" s="119"/>
      <c r="M27" s="394"/>
      <c r="N27" s="158" t="str">
        <f t="shared" si="28"/>
        <v/>
      </c>
      <c r="O27" s="27"/>
      <c r="P27" s="27"/>
      <c r="Q27" s="27"/>
      <c r="R27" s="27"/>
      <c r="S27" s="27"/>
      <c r="T27" s="28"/>
      <c r="U27" s="29"/>
      <c r="V27" s="32"/>
      <c r="W27" s="318"/>
      <c r="X27" s="319"/>
      <c r="Y27" s="160">
        <f t="shared" si="29"/>
        <v>0</v>
      </c>
      <c r="Z27" s="159">
        <f t="shared" si="30"/>
        <v>0</v>
      </c>
      <c r="AA27" s="327"/>
      <c r="AB27" s="400">
        <f t="shared" si="41"/>
        <v>0</v>
      </c>
      <c r="AC27" s="371"/>
      <c r="AD27" s="226" t="str">
        <f t="shared" si="31"/>
        <v/>
      </c>
      <c r="AE27" s="368">
        <f t="shared" si="32"/>
        <v>0</v>
      </c>
      <c r="AF27" s="337"/>
      <c r="AG27" s="338"/>
      <c r="AH27" s="336"/>
      <c r="AI27" s="161">
        <f t="shared" si="33"/>
        <v>0</v>
      </c>
      <c r="AJ27" s="162">
        <f t="shared" si="34"/>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17"/>
        <v/>
      </c>
      <c r="AX27" s="165" t="str">
        <f t="shared" si="18"/>
        <v/>
      </c>
      <c r="AY27" s="193" t="str">
        <f t="shared" si="19"/>
        <v/>
      </c>
      <c r="AZ27" s="183" t="str">
        <f t="shared" si="20"/>
        <v/>
      </c>
      <c r="BA27" s="173" t="str">
        <f t="shared" si="21"/>
        <v/>
      </c>
      <c r="BB27" s="174" t="str">
        <f t="shared" si="22"/>
        <v/>
      </c>
      <c r="BC27" s="186" t="str">
        <f t="shared" si="48"/>
        <v/>
      </c>
      <c r="BD27" s="174" t="str">
        <f t="shared" si="23"/>
        <v/>
      </c>
      <c r="BE27" s="201" t="str">
        <f t="shared" si="24"/>
        <v/>
      </c>
      <c r="BF27" s="174" t="str">
        <f t="shared" si="25"/>
        <v/>
      </c>
      <c r="BG27" s="186" t="str">
        <f t="shared" si="26"/>
        <v/>
      </c>
      <c r="BH27" s="175" t="str">
        <f t="shared" si="27"/>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 x14ac:dyDescent="0.35">
      <c r="A28" s="221"/>
      <c r="B28" s="222"/>
      <c r="C28" s="214">
        <v>17</v>
      </c>
      <c r="D28" s="205"/>
      <c r="E28" s="16"/>
      <c r="F28" s="17"/>
      <c r="G28" s="131"/>
      <c r="H28" s="133"/>
      <c r="I28" s="140"/>
      <c r="J28" s="78"/>
      <c r="K28" s="144"/>
      <c r="L28" s="119"/>
      <c r="M28" s="394"/>
      <c r="N28" s="158" t="str">
        <f t="shared" si="28"/>
        <v/>
      </c>
      <c r="O28" s="27"/>
      <c r="P28" s="27"/>
      <c r="Q28" s="27"/>
      <c r="R28" s="27"/>
      <c r="S28" s="27"/>
      <c r="T28" s="28"/>
      <c r="U28" s="29"/>
      <c r="V28" s="32"/>
      <c r="W28" s="318"/>
      <c r="X28" s="319"/>
      <c r="Y28" s="160">
        <f t="shared" si="29"/>
        <v>0</v>
      </c>
      <c r="Z28" s="159">
        <f t="shared" si="30"/>
        <v>0</v>
      </c>
      <c r="AA28" s="327"/>
      <c r="AB28" s="400">
        <f t="shared" si="41"/>
        <v>0</v>
      </c>
      <c r="AC28" s="371"/>
      <c r="AD28" s="226" t="str">
        <f t="shared" si="31"/>
        <v/>
      </c>
      <c r="AE28" s="368">
        <f t="shared" si="32"/>
        <v>0</v>
      </c>
      <c r="AF28" s="337"/>
      <c r="AG28" s="338"/>
      <c r="AH28" s="336"/>
      <c r="AI28" s="161">
        <f t="shared" si="33"/>
        <v>0</v>
      </c>
      <c r="AJ28" s="162">
        <f t="shared" si="34"/>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17"/>
        <v/>
      </c>
      <c r="AX28" s="165" t="str">
        <f t="shared" si="18"/>
        <v/>
      </c>
      <c r="AY28" s="193" t="str">
        <f t="shared" si="19"/>
        <v/>
      </c>
      <c r="AZ28" s="183" t="str">
        <f t="shared" si="20"/>
        <v/>
      </c>
      <c r="BA28" s="173" t="str">
        <f t="shared" si="21"/>
        <v/>
      </c>
      <c r="BB28" s="174" t="str">
        <f t="shared" si="22"/>
        <v/>
      </c>
      <c r="BC28" s="186" t="str">
        <f t="shared" si="48"/>
        <v/>
      </c>
      <c r="BD28" s="174" t="str">
        <f t="shared" si="23"/>
        <v/>
      </c>
      <c r="BE28" s="201" t="str">
        <f t="shared" si="24"/>
        <v/>
      </c>
      <c r="BF28" s="174" t="str">
        <f t="shared" si="25"/>
        <v/>
      </c>
      <c r="BG28" s="186" t="str">
        <f t="shared" si="26"/>
        <v/>
      </c>
      <c r="BH28" s="175" t="str">
        <f t="shared" si="27"/>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 x14ac:dyDescent="0.35">
      <c r="A29" s="221"/>
      <c r="B29" s="222"/>
      <c r="C29" s="214">
        <v>18</v>
      </c>
      <c r="D29" s="205"/>
      <c r="E29" s="16"/>
      <c r="F29" s="17"/>
      <c r="G29" s="134"/>
      <c r="H29" s="135"/>
      <c r="I29" s="141"/>
      <c r="J29" s="25"/>
      <c r="K29" s="145"/>
      <c r="L29" s="28"/>
      <c r="M29" s="395"/>
      <c r="N29" s="158" t="str">
        <f t="shared" si="28"/>
        <v/>
      </c>
      <c r="O29" s="27"/>
      <c r="P29" s="27"/>
      <c r="Q29" s="27"/>
      <c r="R29" s="27"/>
      <c r="S29" s="27"/>
      <c r="T29" s="28"/>
      <c r="U29" s="29"/>
      <c r="V29" s="32"/>
      <c r="W29" s="318"/>
      <c r="X29" s="319"/>
      <c r="Y29" s="160">
        <f t="shared" si="29"/>
        <v>0</v>
      </c>
      <c r="Z29" s="159">
        <f t="shared" si="30"/>
        <v>0</v>
      </c>
      <c r="AA29" s="327"/>
      <c r="AB29" s="400">
        <f t="shared" si="41"/>
        <v>0</v>
      </c>
      <c r="AC29" s="371"/>
      <c r="AD29" s="226" t="str">
        <f t="shared" si="31"/>
        <v/>
      </c>
      <c r="AE29" s="368">
        <f t="shared" si="32"/>
        <v>0</v>
      </c>
      <c r="AF29" s="337"/>
      <c r="AG29" s="338"/>
      <c r="AH29" s="336"/>
      <c r="AI29" s="161">
        <f t="shared" si="33"/>
        <v>0</v>
      </c>
      <c r="AJ29" s="162">
        <f t="shared" si="34"/>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17"/>
        <v/>
      </c>
      <c r="AX29" s="165" t="str">
        <f t="shared" si="18"/>
        <v/>
      </c>
      <c r="AY29" s="193" t="str">
        <f t="shared" si="19"/>
        <v/>
      </c>
      <c r="AZ29" s="183" t="str">
        <f t="shared" si="20"/>
        <v/>
      </c>
      <c r="BA29" s="173" t="str">
        <f t="shared" si="21"/>
        <v/>
      </c>
      <c r="BB29" s="174" t="str">
        <f t="shared" si="22"/>
        <v/>
      </c>
      <c r="BC29" s="186" t="str">
        <f t="shared" si="48"/>
        <v/>
      </c>
      <c r="BD29" s="174" t="str">
        <f t="shared" si="23"/>
        <v/>
      </c>
      <c r="BE29" s="201" t="str">
        <f t="shared" si="24"/>
        <v/>
      </c>
      <c r="BF29" s="174" t="str">
        <f t="shared" si="25"/>
        <v/>
      </c>
      <c r="BG29" s="186" t="str">
        <f t="shared" si="26"/>
        <v/>
      </c>
      <c r="BH29" s="175" t="str">
        <f t="shared" si="27"/>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 x14ac:dyDescent="0.35">
      <c r="A30" s="221"/>
      <c r="B30" s="222"/>
      <c r="C30" s="213">
        <v>19</v>
      </c>
      <c r="D30" s="205"/>
      <c r="E30" s="16"/>
      <c r="F30" s="17"/>
      <c r="G30" s="134"/>
      <c r="H30" s="135"/>
      <c r="I30" s="141"/>
      <c r="J30" s="25"/>
      <c r="K30" s="145"/>
      <c r="L30" s="28"/>
      <c r="M30" s="395"/>
      <c r="N30" s="158" t="str">
        <f t="shared" si="28"/>
        <v/>
      </c>
      <c r="O30" s="27"/>
      <c r="P30" s="27"/>
      <c r="Q30" s="27"/>
      <c r="R30" s="27"/>
      <c r="S30" s="27"/>
      <c r="T30" s="28"/>
      <c r="U30" s="29"/>
      <c r="V30" s="32"/>
      <c r="W30" s="318"/>
      <c r="X30" s="319"/>
      <c r="Y30" s="160">
        <f t="shared" si="29"/>
        <v>0</v>
      </c>
      <c r="Z30" s="159">
        <f t="shared" si="30"/>
        <v>0</v>
      </c>
      <c r="AA30" s="327"/>
      <c r="AB30" s="400">
        <f t="shared" si="41"/>
        <v>0</v>
      </c>
      <c r="AC30" s="371"/>
      <c r="AD30" s="226" t="str">
        <f t="shared" si="31"/>
        <v/>
      </c>
      <c r="AE30" s="368">
        <f t="shared" si="32"/>
        <v>0</v>
      </c>
      <c r="AF30" s="337"/>
      <c r="AG30" s="338"/>
      <c r="AH30" s="336"/>
      <c r="AI30" s="161">
        <f t="shared" si="33"/>
        <v>0</v>
      </c>
      <c r="AJ30" s="162">
        <f t="shared" si="34"/>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17"/>
        <v/>
      </c>
      <c r="AX30" s="165" t="str">
        <f t="shared" si="18"/>
        <v/>
      </c>
      <c r="AY30" s="193" t="str">
        <f t="shared" si="19"/>
        <v/>
      </c>
      <c r="AZ30" s="183" t="str">
        <f t="shared" si="20"/>
        <v/>
      </c>
      <c r="BA30" s="173" t="str">
        <f t="shared" si="21"/>
        <v/>
      </c>
      <c r="BB30" s="174" t="str">
        <f t="shared" si="22"/>
        <v/>
      </c>
      <c r="BC30" s="186" t="str">
        <f t="shared" si="48"/>
        <v/>
      </c>
      <c r="BD30" s="174" t="str">
        <f t="shared" si="23"/>
        <v/>
      </c>
      <c r="BE30" s="201" t="str">
        <f t="shared" si="24"/>
        <v/>
      </c>
      <c r="BF30" s="174" t="str">
        <f t="shared" si="25"/>
        <v/>
      </c>
      <c r="BG30" s="186" t="str">
        <f t="shared" si="26"/>
        <v/>
      </c>
      <c r="BH30" s="175" t="str">
        <f t="shared" si="27"/>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 x14ac:dyDescent="0.35">
      <c r="A31" s="221"/>
      <c r="B31" s="222"/>
      <c r="C31" s="214">
        <v>20</v>
      </c>
      <c r="D31" s="207"/>
      <c r="E31" s="18"/>
      <c r="F31" s="17"/>
      <c r="G31" s="131"/>
      <c r="H31" s="133"/>
      <c r="I31" s="140"/>
      <c r="J31" s="78"/>
      <c r="K31" s="144"/>
      <c r="L31" s="119"/>
      <c r="M31" s="394"/>
      <c r="N31" s="158" t="str">
        <f t="shared" si="28"/>
        <v/>
      </c>
      <c r="O31" s="27"/>
      <c r="P31" s="27"/>
      <c r="Q31" s="27"/>
      <c r="R31" s="27"/>
      <c r="S31" s="27"/>
      <c r="T31" s="28"/>
      <c r="U31" s="29"/>
      <c r="V31" s="32"/>
      <c r="W31" s="318"/>
      <c r="X31" s="319"/>
      <c r="Y31" s="160">
        <f t="shared" si="29"/>
        <v>0</v>
      </c>
      <c r="Z31" s="159">
        <f t="shared" si="30"/>
        <v>0</v>
      </c>
      <c r="AA31" s="327"/>
      <c r="AB31" s="400">
        <f t="shared" si="41"/>
        <v>0</v>
      </c>
      <c r="AC31" s="371"/>
      <c r="AD31" s="226" t="str">
        <f t="shared" si="31"/>
        <v/>
      </c>
      <c r="AE31" s="368">
        <f t="shared" si="32"/>
        <v>0</v>
      </c>
      <c r="AF31" s="339"/>
      <c r="AG31" s="338"/>
      <c r="AH31" s="336"/>
      <c r="AI31" s="161">
        <f t="shared" si="33"/>
        <v>0</v>
      </c>
      <c r="AJ31" s="162">
        <f t="shared" si="34"/>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17"/>
        <v/>
      </c>
      <c r="AX31" s="165" t="str">
        <f t="shared" si="18"/>
        <v/>
      </c>
      <c r="AY31" s="193" t="str">
        <f t="shared" si="19"/>
        <v/>
      </c>
      <c r="AZ31" s="183" t="str">
        <f t="shared" si="20"/>
        <v/>
      </c>
      <c r="BA31" s="173" t="str">
        <f t="shared" si="21"/>
        <v/>
      </c>
      <c r="BB31" s="174" t="str">
        <f t="shared" si="22"/>
        <v/>
      </c>
      <c r="BC31" s="186" t="str">
        <f t="shared" si="48"/>
        <v/>
      </c>
      <c r="BD31" s="174" t="str">
        <f t="shared" si="23"/>
        <v/>
      </c>
      <c r="BE31" s="201" t="str">
        <f t="shared" si="24"/>
        <v/>
      </c>
      <c r="BF31" s="174" t="str">
        <f t="shared" si="25"/>
        <v/>
      </c>
      <c r="BG31" s="186" t="str">
        <f t="shared" si="26"/>
        <v/>
      </c>
      <c r="BH31" s="175" t="str">
        <f t="shared" si="27"/>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 x14ac:dyDescent="0.35">
      <c r="A32" s="221"/>
      <c r="B32" s="222"/>
      <c r="C32" s="213">
        <v>21</v>
      </c>
      <c r="D32" s="205"/>
      <c r="E32" s="16"/>
      <c r="F32" s="17"/>
      <c r="G32" s="134"/>
      <c r="H32" s="135"/>
      <c r="I32" s="141"/>
      <c r="J32" s="25"/>
      <c r="K32" s="145"/>
      <c r="L32" s="28"/>
      <c r="M32" s="395"/>
      <c r="N32" s="158" t="str">
        <f t="shared" si="28"/>
        <v/>
      </c>
      <c r="O32" s="27"/>
      <c r="P32" s="27"/>
      <c r="Q32" s="27"/>
      <c r="R32" s="27"/>
      <c r="S32" s="27"/>
      <c r="T32" s="28"/>
      <c r="U32" s="29"/>
      <c r="V32" s="32"/>
      <c r="W32" s="318"/>
      <c r="X32" s="319"/>
      <c r="Y32" s="160">
        <f t="shared" si="29"/>
        <v>0</v>
      </c>
      <c r="Z32" s="159">
        <f t="shared" si="30"/>
        <v>0</v>
      </c>
      <c r="AA32" s="327"/>
      <c r="AB32" s="400">
        <f t="shared" si="41"/>
        <v>0</v>
      </c>
      <c r="AC32" s="371"/>
      <c r="AD32" s="226" t="str">
        <f t="shared" si="31"/>
        <v/>
      </c>
      <c r="AE32" s="368">
        <f t="shared" si="32"/>
        <v>0</v>
      </c>
      <c r="AF32" s="339"/>
      <c r="AG32" s="338"/>
      <c r="AH32" s="336"/>
      <c r="AI32" s="161">
        <f t="shared" si="33"/>
        <v>0</v>
      </c>
      <c r="AJ32" s="162">
        <f t="shared" si="34"/>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17"/>
        <v/>
      </c>
      <c r="AX32" s="165" t="str">
        <f t="shared" si="18"/>
        <v/>
      </c>
      <c r="AY32" s="193" t="str">
        <f t="shared" si="19"/>
        <v/>
      </c>
      <c r="AZ32" s="183" t="str">
        <f t="shared" si="20"/>
        <v/>
      </c>
      <c r="BA32" s="173" t="str">
        <f t="shared" si="21"/>
        <v/>
      </c>
      <c r="BB32" s="174" t="str">
        <f t="shared" si="22"/>
        <v/>
      </c>
      <c r="BC32" s="186" t="str">
        <f t="shared" si="48"/>
        <v/>
      </c>
      <c r="BD32" s="174" t="str">
        <f t="shared" si="23"/>
        <v/>
      </c>
      <c r="BE32" s="201" t="str">
        <f t="shared" si="24"/>
        <v/>
      </c>
      <c r="BF32" s="174" t="str">
        <f t="shared" si="25"/>
        <v/>
      </c>
      <c r="BG32" s="186" t="str">
        <f t="shared" si="26"/>
        <v/>
      </c>
      <c r="BH32" s="175" t="str">
        <f t="shared" si="27"/>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 x14ac:dyDescent="0.35">
      <c r="A33" s="221"/>
      <c r="B33" s="222"/>
      <c r="C33" s="214">
        <v>22</v>
      </c>
      <c r="D33" s="205"/>
      <c r="E33" s="16"/>
      <c r="F33" s="17"/>
      <c r="G33" s="134"/>
      <c r="H33" s="135"/>
      <c r="I33" s="141"/>
      <c r="J33" s="25"/>
      <c r="K33" s="145"/>
      <c r="L33" s="28"/>
      <c r="M33" s="395"/>
      <c r="N33" s="158" t="str">
        <f t="shared" si="28"/>
        <v/>
      </c>
      <c r="O33" s="27"/>
      <c r="P33" s="27"/>
      <c r="Q33" s="27"/>
      <c r="R33" s="27"/>
      <c r="S33" s="27"/>
      <c r="T33" s="28"/>
      <c r="U33" s="29"/>
      <c r="V33" s="32"/>
      <c r="W33" s="318"/>
      <c r="X33" s="319"/>
      <c r="Y33" s="160">
        <f t="shared" si="29"/>
        <v>0</v>
      </c>
      <c r="Z33" s="159">
        <f t="shared" si="30"/>
        <v>0</v>
      </c>
      <c r="AA33" s="327"/>
      <c r="AB33" s="400">
        <f t="shared" si="41"/>
        <v>0</v>
      </c>
      <c r="AC33" s="371"/>
      <c r="AD33" s="226" t="str">
        <f t="shared" si="31"/>
        <v/>
      </c>
      <c r="AE33" s="368">
        <f t="shared" si="32"/>
        <v>0</v>
      </c>
      <c r="AF33" s="339"/>
      <c r="AG33" s="338"/>
      <c r="AH33" s="336"/>
      <c r="AI33" s="161">
        <f t="shared" si="33"/>
        <v>0</v>
      </c>
      <c r="AJ33" s="162">
        <f t="shared" si="34"/>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17"/>
        <v/>
      </c>
      <c r="AX33" s="165" t="str">
        <f t="shared" si="18"/>
        <v/>
      </c>
      <c r="AY33" s="193" t="str">
        <f t="shared" si="19"/>
        <v/>
      </c>
      <c r="AZ33" s="183" t="str">
        <f t="shared" si="20"/>
        <v/>
      </c>
      <c r="BA33" s="173" t="str">
        <f t="shared" si="21"/>
        <v/>
      </c>
      <c r="BB33" s="174" t="str">
        <f t="shared" si="22"/>
        <v/>
      </c>
      <c r="BC33" s="186" t="str">
        <f t="shared" si="48"/>
        <v/>
      </c>
      <c r="BD33" s="174" t="str">
        <f t="shared" si="23"/>
        <v/>
      </c>
      <c r="BE33" s="201" t="str">
        <f t="shared" si="24"/>
        <v/>
      </c>
      <c r="BF33" s="174" t="str">
        <f t="shared" si="25"/>
        <v/>
      </c>
      <c r="BG33" s="186" t="str">
        <f t="shared" si="26"/>
        <v/>
      </c>
      <c r="BH33" s="175" t="str">
        <f t="shared" si="27"/>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 x14ac:dyDescent="0.35">
      <c r="A34" s="221"/>
      <c r="B34" s="222"/>
      <c r="C34" s="214">
        <v>23</v>
      </c>
      <c r="D34" s="205"/>
      <c r="E34" s="16"/>
      <c r="F34" s="17"/>
      <c r="G34" s="131"/>
      <c r="H34" s="136"/>
      <c r="I34" s="140"/>
      <c r="J34" s="78"/>
      <c r="K34" s="144"/>
      <c r="L34" s="119"/>
      <c r="M34" s="394"/>
      <c r="N34" s="158" t="str">
        <f t="shared" si="28"/>
        <v/>
      </c>
      <c r="O34" s="27"/>
      <c r="P34" s="27"/>
      <c r="Q34" s="27"/>
      <c r="R34" s="27"/>
      <c r="S34" s="27"/>
      <c r="T34" s="28"/>
      <c r="U34" s="29"/>
      <c r="V34" s="32"/>
      <c r="W34" s="318"/>
      <c r="X34" s="319"/>
      <c r="Y34" s="160">
        <f t="shared" si="29"/>
        <v>0</v>
      </c>
      <c r="Z34" s="159">
        <f t="shared" si="30"/>
        <v>0</v>
      </c>
      <c r="AA34" s="327"/>
      <c r="AB34" s="400">
        <f t="shared" si="41"/>
        <v>0</v>
      </c>
      <c r="AC34" s="371"/>
      <c r="AD34" s="226" t="str">
        <f t="shared" si="31"/>
        <v/>
      </c>
      <c r="AE34" s="368">
        <f t="shared" si="32"/>
        <v>0</v>
      </c>
      <c r="AF34" s="339"/>
      <c r="AG34" s="338"/>
      <c r="AH34" s="336"/>
      <c r="AI34" s="161">
        <f t="shared" si="33"/>
        <v>0</v>
      </c>
      <c r="AJ34" s="162">
        <f t="shared" si="34"/>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17"/>
        <v/>
      </c>
      <c r="AX34" s="165" t="str">
        <f t="shared" si="18"/>
        <v/>
      </c>
      <c r="AY34" s="193" t="str">
        <f t="shared" si="19"/>
        <v/>
      </c>
      <c r="AZ34" s="183" t="str">
        <f t="shared" si="20"/>
        <v/>
      </c>
      <c r="BA34" s="173" t="str">
        <f t="shared" si="21"/>
        <v/>
      </c>
      <c r="BB34" s="174" t="str">
        <f t="shared" si="22"/>
        <v/>
      </c>
      <c r="BC34" s="186" t="str">
        <f t="shared" si="48"/>
        <v/>
      </c>
      <c r="BD34" s="174" t="str">
        <f t="shared" si="23"/>
        <v/>
      </c>
      <c r="BE34" s="201" t="str">
        <f t="shared" si="24"/>
        <v/>
      </c>
      <c r="BF34" s="174" t="str">
        <f t="shared" si="25"/>
        <v/>
      </c>
      <c r="BG34" s="186" t="str">
        <f t="shared" si="26"/>
        <v/>
      </c>
      <c r="BH34" s="175" t="str">
        <f t="shared" si="27"/>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 x14ac:dyDescent="0.35">
      <c r="A35" s="221"/>
      <c r="B35" s="222"/>
      <c r="C35" s="213">
        <v>24</v>
      </c>
      <c r="D35" s="207"/>
      <c r="E35" s="18"/>
      <c r="F35" s="17"/>
      <c r="G35" s="131"/>
      <c r="H35" s="133"/>
      <c r="I35" s="140"/>
      <c r="J35" s="78"/>
      <c r="K35" s="144"/>
      <c r="L35" s="119"/>
      <c r="M35" s="394"/>
      <c r="N35" s="158" t="str">
        <f t="shared" si="28"/>
        <v/>
      </c>
      <c r="O35" s="27"/>
      <c r="P35" s="27"/>
      <c r="Q35" s="27"/>
      <c r="R35" s="27"/>
      <c r="S35" s="27"/>
      <c r="T35" s="28"/>
      <c r="U35" s="29"/>
      <c r="V35" s="32"/>
      <c r="W35" s="318"/>
      <c r="X35" s="319"/>
      <c r="Y35" s="160">
        <f t="shared" si="29"/>
        <v>0</v>
      </c>
      <c r="Z35" s="159">
        <f t="shared" si="30"/>
        <v>0</v>
      </c>
      <c r="AA35" s="327"/>
      <c r="AB35" s="400">
        <f t="shared" si="41"/>
        <v>0</v>
      </c>
      <c r="AC35" s="371"/>
      <c r="AD35" s="226" t="str">
        <f t="shared" si="31"/>
        <v/>
      </c>
      <c r="AE35" s="368">
        <f t="shared" si="32"/>
        <v>0</v>
      </c>
      <c r="AF35" s="339"/>
      <c r="AG35" s="338"/>
      <c r="AH35" s="336"/>
      <c r="AI35" s="161">
        <f t="shared" si="33"/>
        <v>0</v>
      </c>
      <c r="AJ35" s="162">
        <f t="shared" si="34"/>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17"/>
        <v/>
      </c>
      <c r="AX35" s="165" t="str">
        <f t="shared" si="18"/>
        <v/>
      </c>
      <c r="AY35" s="193" t="str">
        <f t="shared" si="19"/>
        <v/>
      </c>
      <c r="AZ35" s="183" t="str">
        <f t="shared" si="20"/>
        <v/>
      </c>
      <c r="BA35" s="173" t="str">
        <f t="shared" si="21"/>
        <v/>
      </c>
      <c r="BB35" s="174" t="str">
        <f t="shared" si="22"/>
        <v/>
      </c>
      <c r="BC35" s="186" t="str">
        <f t="shared" si="48"/>
        <v/>
      </c>
      <c r="BD35" s="174" t="str">
        <f t="shared" si="23"/>
        <v/>
      </c>
      <c r="BE35" s="201" t="str">
        <f t="shared" si="24"/>
        <v/>
      </c>
      <c r="BF35" s="174" t="str">
        <f t="shared" si="25"/>
        <v/>
      </c>
      <c r="BG35" s="186" t="str">
        <f t="shared" si="26"/>
        <v/>
      </c>
      <c r="BH35" s="175" t="str">
        <f t="shared" si="27"/>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 x14ac:dyDescent="0.35">
      <c r="A36" s="221"/>
      <c r="B36" s="222"/>
      <c r="C36" s="214">
        <v>25</v>
      </c>
      <c r="D36" s="205"/>
      <c r="E36" s="16"/>
      <c r="F36" s="17"/>
      <c r="G36" s="134"/>
      <c r="H36" s="135"/>
      <c r="I36" s="141"/>
      <c r="J36" s="25"/>
      <c r="K36" s="145"/>
      <c r="L36" s="28"/>
      <c r="M36" s="395"/>
      <c r="N36" s="158" t="str">
        <f t="shared" si="28"/>
        <v/>
      </c>
      <c r="O36" s="27"/>
      <c r="P36" s="27"/>
      <c r="Q36" s="27"/>
      <c r="R36" s="27"/>
      <c r="S36" s="27"/>
      <c r="T36" s="28"/>
      <c r="U36" s="29"/>
      <c r="V36" s="32"/>
      <c r="W36" s="318"/>
      <c r="X36" s="319"/>
      <c r="Y36" s="160">
        <f t="shared" si="29"/>
        <v>0</v>
      </c>
      <c r="Z36" s="159">
        <f t="shared" si="30"/>
        <v>0</v>
      </c>
      <c r="AA36" s="327"/>
      <c r="AB36" s="400">
        <f t="shared" si="41"/>
        <v>0</v>
      </c>
      <c r="AC36" s="371"/>
      <c r="AD36" s="226" t="str">
        <f t="shared" si="31"/>
        <v/>
      </c>
      <c r="AE36" s="368">
        <f t="shared" si="32"/>
        <v>0</v>
      </c>
      <c r="AF36" s="339"/>
      <c r="AG36" s="338"/>
      <c r="AH36" s="336"/>
      <c r="AI36" s="161">
        <f t="shared" si="33"/>
        <v>0</v>
      </c>
      <c r="AJ36" s="162">
        <f t="shared" si="34"/>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17"/>
        <v/>
      </c>
      <c r="AX36" s="165" t="str">
        <f t="shared" si="18"/>
        <v/>
      </c>
      <c r="AY36" s="193" t="str">
        <f t="shared" si="19"/>
        <v/>
      </c>
      <c r="AZ36" s="183" t="str">
        <f t="shared" si="20"/>
        <v/>
      </c>
      <c r="BA36" s="173" t="str">
        <f t="shared" si="21"/>
        <v/>
      </c>
      <c r="BB36" s="174" t="str">
        <f t="shared" si="22"/>
        <v/>
      </c>
      <c r="BC36" s="186" t="str">
        <f t="shared" si="48"/>
        <v/>
      </c>
      <c r="BD36" s="174" t="str">
        <f t="shared" si="23"/>
        <v/>
      </c>
      <c r="BE36" s="201" t="str">
        <f t="shared" si="24"/>
        <v/>
      </c>
      <c r="BF36" s="174" t="str">
        <f t="shared" si="25"/>
        <v/>
      </c>
      <c r="BG36" s="186" t="str">
        <f t="shared" si="26"/>
        <v/>
      </c>
      <c r="BH36" s="175" t="str">
        <f t="shared" si="27"/>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5">
      <c r="A37" s="221"/>
      <c r="B37" s="222"/>
      <c r="C37" s="213">
        <v>26</v>
      </c>
      <c r="D37" s="205"/>
      <c r="E37" s="16"/>
      <c r="F37" s="17"/>
      <c r="G37" s="134"/>
      <c r="H37" s="135"/>
      <c r="I37" s="141"/>
      <c r="J37" s="25"/>
      <c r="K37" s="145"/>
      <c r="L37" s="28"/>
      <c r="M37" s="395"/>
      <c r="N37" s="158" t="str">
        <f t="shared" si="28"/>
        <v/>
      </c>
      <c r="O37" s="27"/>
      <c r="P37" s="27"/>
      <c r="Q37" s="27"/>
      <c r="R37" s="27"/>
      <c r="S37" s="27"/>
      <c r="T37" s="28"/>
      <c r="U37" s="29"/>
      <c r="V37" s="32"/>
      <c r="W37" s="318"/>
      <c r="X37" s="319"/>
      <c r="Y37" s="160">
        <f t="shared" si="29"/>
        <v>0</v>
      </c>
      <c r="Z37" s="159">
        <f t="shared" si="30"/>
        <v>0</v>
      </c>
      <c r="AA37" s="327"/>
      <c r="AB37" s="400">
        <f t="shared" si="41"/>
        <v>0</v>
      </c>
      <c r="AC37" s="371"/>
      <c r="AD37" s="226" t="str">
        <f t="shared" si="31"/>
        <v/>
      </c>
      <c r="AE37" s="368">
        <f t="shared" si="32"/>
        <v>0</v>
      </c>
      <c r="AF37" s="339"/>
      <c r="AG37" s="338"/>
      <c r="AH37" s="336"/>
      <c r="AI37" s="161">
        <f t="shared" si="33"/>
        <v>0</v>
      </c>
      <c r="AJ37" s="162">
        <f t="shared" si="34"/>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17"/>
        <v/>
      </c>
      <c r="AX37" s="165" t="str">
        <f t="shared" si="18"/>
        <v/>
      </c>
      <c r="AY37" s="193" t="str">
        <f t="shared" si="19"/>
        <v/>
      </c>
      <c r="AZ37" s="183" t="str">
        <f t="shared" si="20"/>
        <v/>
      </c>
      <c r="BA37" s="173" t="str">
        <f t="shared" si="21"/>
        <v/>
      </c>
      <c r="BB37" s="174" t="str">
        <f t="shared" si="22"/>
        <v/>
      </c>
      <c r="BC37" s="186" t="str">
        <f t="shared" si="48"/>
        <v/>
      </c>
      <c r="BD37" s="174" t="str">
        <f t="shared" si="23"/>
        <v/>
      </c>
      <c r="BE37" s="201" t="str">
        <f t="shared" si="24"/>
        <v/>
      </c>
      <c r="BF37" s="174" t="str">
        <f t="shared" si="25"/>
        <v/>
      </c>
      <c r="BG37" s="186" t="str">
        <f t="shared" si="26"/>
        <v/>
      </c>
      <c r="BH37" s="175" t="str">
        <f t="shared" si="27"/>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x14ac:dyDescent="0.35">
      <c r="A38" s="221"/>
      <c r="B38" s="222"/>
      <c r="C38" s="214">
        <v>27</v>
      </c>
      <c r="D38" s="205"/>
      <c r="E38" s="16"/>
      <c r="F38" s="17"/>
      <c r="G38" s="134"/>
      <c r="H38" s="135"/>
      <c r="I38" s="141"/>
      <c r="J38" s="25"/>
      <c r="K38" s="145"/>
      <c r="L38" s="28"/>
      <c r="M38" s="395"/>
      <c r="N38" s="158" t="str">
        <f t="shared" si="28"/>
        <v/>
      </c>
      <c r="O38" s="27"/>
      <c r="P38" s="27"/>
      <c r="Q38" s="27"/>
      <c r="R38" s="27"/>
      <c r="S38" s="27"/>
      <c r="T38" s="28"/>
      <c r="U38" s="29"/>
      <c r="V38" s="32"/>
      <c r="W38" s="318"/>
      <c r="X38" s="319"/>
      <c r="Y38" s="160">
        <f t="shared" si="29"/>
        <v>0</v>
      </c>
      <c r="Z38" s="159">
        <f t="shared" si="30"/>
        <v>0</v>
      </c>
      <c r="AA38" s="327"/>
      <c r="AB38" s="400">
        <f t="shared" si="41"/>
        <v>0</v>
      </c>
      <c r="AC38" s="371"/>
      <c r="AD38" s="226" t="str">
        <f t="shared" si="31"/>
        <v/>
      </c>
      <c r="AE38" s="368">
        <f t="shared" si="32"/>
        <v>0</v>
      </c>
      <c r="AF38" s="339"/>
      <c r="AG38" s="338"/>
      <c r="AH38" s="336"/>
      <c r="AI38" s="161">
        <f t="shared" si="33"/>
        <v>0</v>
      </c>
      <c r="AJ38" s="162">
        <f t="shared" si="34"/>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17"/>
        <v/>
      </c>
      <c r="AX38" s="165" t="str">
        <f t="shared" si="18"/>
        <v/>
      </c>
      <c r="AY38" s="193" t="str">
        <f t="shared" si="19"/>
        <v/>
      </c>
      <c r="AZ38" s="183" t="str">
        <f t="shared" si="20"/>
        <v/>
      </c>
      <c r="BA38" s="173" t="str">
        <f t="shared" si="21"/>
        <v/>
      </c>
      <c r="BB38" s="174" t="str">
        <f t="shared" si="22"/>
        <v/>
      </c>
      <c r="BC38" s="186" t="str">
        <f t="shared" si="48"/>
        <v/>
      </c>
      <c r="BD38" s="174" t="str">
        <f t="shared" si="23"/>
        <v/>
      </c>
      <c r="BE38" s="201" t="str">
        <f t="shared" si="24"/>
        <v/>
      </c>
      <c r="BF38" s="174" t="str">
        <f t="shared" si="25"/>
        <v/>
      </c>
      <c r="BG38" s="186" t="str">
        <f t="shared" si="26"/>
        <v/>
      </c>
      <c r="BH38" s="175" t="str">
        <f t="shared" si="27"/>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 x14ac:dyDescent="0.35">
      <c r="A39" s="221"/>
      <c r="B39" s="222"/>
      <c r="C39" s="214">
        <v>28</v>
      </c>
      <c r="D39" s="207"/>
      <c r="E39" s="18"/>
      <c r="F39" s="17"/>
      <c r="G39" s="134"/>
      <c r="H39" s="135"/>
      <c r="I39" s="141"/>
      <c r="J39" s="25"/>
      <c r="K39" s="145"/>
      <c r="L39" s="28"/>
      <c r="M39" s="395"/>
      <c r="N39" s="158" t="str">
        <f t="shared" si="28"/>
        <v/>
      </c>
      <c r="O39" s="27"/>
      <c r="P39" s="27"/>
      <c r="Q39" s="27"/>
      <c r="R39" s="27"/>
      <c r="S39" s="27"/>
      <c r="T39" s="28"/>
      <c r="U39" s="29"/>
      <c r="V39" s="32"/>
      <c r="W39" s="318"/>
      <c r="X39" s="319"/>
      <c r="Y39" s="160">
        <f t="shared" si="29"/>
        <v>0</v>
      </c>
      <c r="Z39" s="159">
        <f t="shared" si="30"/>
        <v>0</v>
      </c>
      <c r="AA39" s="327"/>
      <c r="AB39" s="400">
        <f t="shared" si="41"/>
        <v>0</v>
      </c>
      <c r="AC39" s="371"/>
      <c r="AD39" s="226" t="str">
        <f t="shared" si="31"/>
        <v/>
      </c>
      <c r="AE39" s="368">
        <f t="shared" si="32"/>
        <v>0</v>
      </c>
      <c r="AF39" s="339"/>
      <c r="AG39" s="338"/>
      <c r="AH39" s="336"/>
      <c r="AI39" s="161">
        <f t="shared" si="33"/>
        <v>0</v>
      </c>
      <c r="AJ39" s="162">
        <f t="shared" si="34"/>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17"/>
        <v/>
      </c>
      <c r="AX39" s="165" t="str">
        <f t="shared" si="18"/>
        <v/>
      </c>
      <c r="AY39" s="193" t="str">
        <f t="shared" si="19"/>
        <v/>
      </c>
      <c r="AZ39" s="183" t="str">
        <f t="shared" si="20"/>
        <v/>
      </c>
      <c r="BA39" s="173" t="str">
        <f t="shared" si="21"/>
        <v/>
      </c>
      <c r="BB39" s="174" t="str">
        <f t="shared" si="22"/>
        <v/>
      </c>
      <c r="BC39" s="186" t="str">
        <f t="shared" si="48"/>
        <v/>
      </c>
      <c r="BD39" s="174" t="str">
        <f t="shared" si="23"/>
        <v/>
      </c>
      <c r="BE39" s="201" t="str">
        <f t="shared" si="24"/>
        <v/>
      </c>
      <c r="BF39" s="174" t="str">
        <f t="shared" si="25"/>
        <v/>
      </c>
      <c r="BG39" s="186" t="str">
        <f t="shared" si="26"/>
        <v/>
      </c>
      <c r="BH39" s="175" t="str">
        <f t="shared" si="27"/>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 x14ac:dyDescent="0.35">
      <c r="A40" s="221"/>
      <c r="B40" s="222"/>
      <c r="C40" s="213">
        <v>29</v>
      </c>
      <c r="D40" s="205"/>
      <c r="E40" s="16"/>
      <c r="F40" s="17"/>
      <c r="G40" s="134"/>
      <c r="H40" s="135"/>
      <c r="I40" s="141"/>
      <c r="J40" s="25"/>
      <c r="K40" s="145"/>
      <c r="L40" s="28"/>
      <c r="M40" s="395"/>
      <c r="N40" s="158" t="str">
        <f t="shared" si="28"/>
        <v/>
      </c>
      <c r="O40" s="27"/>
      <c r="P40" s="27"/>
      <c r="Q40" s="27"/>
      <c r="R40" s="27"/>
      <c r="S40" s="27"/>
      <c r="T40" s="28"/>
      <c r="U40" s="29"/>
      <c r="V40" s="32"/>
      <c r="W40" s="318"/>
      <c r="X40" s="319"/>
      <c r="Y40" s="160">
        <f t="shared" si="29"/>
        <v>0</v>
      </c>
      <c r="Z40" s="159">
        <f t="shared" si="30"/>
        <v>0</v>
      </c>
      <c r="AA40" s="327"/>
      <c r="AB40" s="400">
        <f t="shared" si="41"/>
        <v>0</v>
      </c>
      <c r="AC40" s="371"/>
      <c r="AD40" s="226" t="str">
        <f t="shared" si="31"/>
        <v/>
      </c>
      <c r="AE40" s="368">
        <f t="shared" si="32"/>
        <v>0</v>
      </c>
      <c r="AF40" s="339"/>
      <c r="AG40" s="338"/>
      <c r="AH40" s="336"/>
      <c r="AI40" s="161">
        <f t="shared" si="33"/>
        <v>0</v>
      </c>
      <c r="AJ40" s="162">
        <f t="shared" si="34"/>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17"/>
        <v/>
      </c>
      <c r="AX40" s="165" t="str">
        <f t="shared" si="18"/>
        <v/>
      </c>
      <c r="AY40" s="193" t="str">
        <f t="shared" si="19"/>
        <v/>
      </c>
      <c r="AZ40" s="183" t="str">
        <f t="shared" si="20"/>
        <v/>
      </c>
      <c r="BA40" s="173" t="str">
        <f t="shared" si="21"/>
        <v/>
      </c>
      <c r="BB40" s="174" t="str">
        <f t="shared" si="22"/>
        <v/>
      </c>
      <c r="BC40" s="186" t="str">
        <f t="shared" si="48"/>
        <v/>
      </c>
      <c r="BD40" s="174" t="str">
        <f t="shared" si="23"/>
        <v/>
      </c>
      <c r="BE40" s="201" t="str">
        <f t="shared" si="24"/>
        <v/>
      </c>
      <c r="BF40" s="174" t="str">
        <f t="shared" si="25"/>
        <v/>
      </c>
      <c r="BG40" s="186" t="str">
        <f t="shared" si="26"/>
        <v/>
      </c>
      <c r="BH40" s="175" t="str">
        <f t="shared" si="27"/>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 x14ac:dyDescent="0.35">
      <c r="A41" s="221"/>
      <c r="B41" s="222"/>
      <c r="C41" s="214">
        <v>30</v>
      </c>
      <c r="D41" s="205"/>
      <c r="E41" s="16"/>
      <c r="F41" s="17"/>
      <c r="G41" s="134"/>
      <c r="H41" s="135"/>
      <c r="I41" s="141"/>
      <c r="J41" s="25"/>
      <c r="K41" s="145"/>
      <c r="L41" s="28"/>
      <c r="M41" s="395"/>
      <c r="N41" s="158" t="str">
        <f t="shared" si="28"/>
        <v/>
      </c>
      <c r="O41" s="27"/>
      <c r="P41" s="27"/>
      <c r="Q41" s="27"/>
      <c r="R41" s="27"/>
      <c r="S41" s="27"/>
      <c r="T41" s="28"/>
      <c r="U41" s="29"/>
      <c r="V41" s="32"/>
      <c r="W41" s="318"/>
      <c r="X41" s="319"/>
      <c r="Y41" s="160">
        <f t="shared" si="29"/>
        <v>0</v>
      </c>
      <c r="Z41" s="159">
        <f t="shared" si="30"/>
        <v>0</v>
      </c>
      <c r="AA41" s="327"/>
      <c r="AB41" s="400">
        <f t="shared" si="41"/>
        <v>0</v>
      </c>
      <c r="AC41" s="371"/>
      <c r="AD41" s="226" t="str">
        <f t="shared" si="31"/>
        <v/>
      </c>
      <c r="AE41" s="368">
        <f t="shared" si="32"/>
        <v>0</v>
      </c>
      <c r="AF41" s="339"/>
      <c r="AG41" s="338"/>
      <c r="AH41" s="336"/>
      <c r="AI41" s="161">
        <f t="shared" si="33"/>
        <v>0</v>
      </c>
      <c r="AJ41" s="162">
        <f t="shared" si="34"/>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17"/>
        <v/>
      </c>
      <c r="AX41" s="165" t="str">
        <f t="shared" si="18"/>
        <v/>
      </c>
      <c r="AY41" s="193" t="str">
        <f t="shared" si="19"/>
        <v/>
      </c>
      <c r="AZ41" s="183" t="str">
        <f t="shared" si="20"/>
        <v/>
      </c>
      <c r="BA41" s="173" t="str">
        <f t="shared" si="21"/>
        <v/>
      </c>
      <c r="BB41" s="174" t="str">
        <f t="shared" si="22"/>
        <v/>
      </c>
      <c r="BC41" s="186" t="str">
        <f t="shared" si="48"/>
        <v/>
      </c>
      <c r="BD41" s="174" t="str">
        <f t="shared" si="23"/>
        <v/>
      </c>
      <c r="BE41" s="201" t="str">
        <f t="shared" si="24"/>
        <v/>
      </c>
      <c r="BF41" s="174" t="str">
        <f t="shared" si="25"/>
        <v/>
      </c>
      <c r="BG41" s="186" t="str">
        <f t="shared" si="26"/>
        <v/>
      </c>
      <c r="BH41" s="175" t="str">
        <f t="shared" si="27"/>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 x14ac:dyDescent="0.35">
      <c r="A42" s="221"/>
      <c r="B42" s="222"/>
      <c r="C42" s="213">
        <v>31</v>
      </c>
      <c r="D42" s="205"/>
      <c r="E42" s="16"/>
      <c r="F42" s="17"/>
      <c r="G42" s="134"/>
      <c r="H42" s="135"/>
      <c r="I42" s="141"/>
      <c r="J42" s="25"/>
      <c r="K42" s="145"/>
      <c r="L42" s="28"/>
      <c r="M42" s="395"/>
      <c r="N42" s="158" t="str">
        <f t="shared" si="28"/>
        <v/>
      </c>
      <c r="O42" s="27"/>
      <c r="P42" s="27"/>
      <c r="Q42" s="27"/>
      <c r="R42" s="27"/>
      <c r="S42" s="27"/>
      <c r="T42" s="28"/>
      <c r="U42" s="29"/>
      <c r="V42" s="32"/>
      <c r="W42" s="318"/>
      <c r="X42" s="319"/>
      <c r="Y42" s="160">
        <f t="shared" si="29"/>
        <v>0</v>
      </c>
      <c r="Z42" s="159">
        <f t="shared" si="30"/>
        <v>0</v>
      </c>
      <c r="AA42" s="327"/>
      <c r="AB42" s="400">
        <f t="shared" si="41"/>
        <v>0</v>
      </c>
      <c r="AC42" s="371"/>
      <c r="AD42" s="226" t="str">
        <f t="shared" si="31"/>
        <v/>
      </c>
      <c r="AE42" s="368">
        <f t="shared" si="32"/>
        <v>0</v>
      </c>
      <c r="AF42" s="339"/>
      <c r="AG42" s="338"/>
      <c r="AH42" s="336"/>
      <c r="AI42" s="161">
        <f t="shared" si="33"/>
        <v>0</v>
      </c>
      <c r="AJ42" s="162">
        <f t="shared" si="34"/>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17"/>
        <v/>
      </c>
      <c r="AX42" s="165" t="str">
        <f t="shared" si="18"/>
        <v/>
      </c>
      <c r="AY42" s="193" t="str">
        <f t="shared" si="19"/>
        <v/>
      </c>
      <c r="AZ42" s="183" t="str">
        <f t="shared" si="20"/>
        <v/>
      </c>
      <c r="BA42" s="173" t="str">
        <f t="shared" si="21"/>
        <v/>
      </c>
      <c r="BB42" s="174" t="str">
        <f t="shared" si="22"/>
        <v/>
      </c>
      <c r="BC42" s="186" t="str">
        <f t="shared" si="48"/>
        <v/>
      </c>
      <c r="BD42" s="174" t="str">
        <f t="shared" si="23"/>
        <v/>
      </c>
      <c r="BE42" s="201" t="str">
        <f t="shared" si="24"/>
        <v/>
      </c>
      <c r="BF42" s="174" t="str">
        <f t="shared" si="25"/>
        <v/>
      </c>
      <c r="BG42" s="186" t="str">
        <f t="shared" si="26"/>
        <v/>
      </c>
      <c r="BH42" s="175" t="str">
        <f t="shared" si="27"/>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 x14ac:dyDescent="0.35">
      <c r="A43" s="221"/>
      <c r="B43" s="222"/>
      <c r="C43" s="214">
        <v>32</v>
      </c>
      <c r="D43" s="207"/>
      <c r="E43" s="18"/>
      <c r="F43" s="17"/>
      <c r="G43" s="134"/>
      <c r="H43" s="135"/>
      <c r="I43" s="141"/>
      <c r="J43" s="25"/>
      <c r="K43" s="145"/>
      <c r="L43" s="28"/>
      <c r="M43" s="395"/>
      <c r="N43" s="158" t="str">
        <f t="shared" si="28"/>
        <v/>
      </c>
      <c r="O43" s="27"/>
      <c r="P43" s="27"/>
      <c r="Q43" s="27"/>
      <c r="R43" s="27"/>
      <c r="S43" s="27"/>
      <c r="T43" s="28"/>
      <c r="U43" s="29"/>
      <c r="V43" s="32"/>
      <c r="W43" s="318"/>
      <c r="X43" s="319"/>
      <c r="Y43" s="160">
        <f t="shared" si="29"/>
        <v>0</v>
      </c>
      <c r="Z43" s="159">
        <f t="shared" si="30"/>
        <v>0</v>
      </c>
      <c r="AA43" s="327"/>
      <c r="AB43" s="400">
        <f t="shared" si="41"/>
        <v>0</v>
      </c>
      <c r="AC43" s="371"/>
      <c r="AD43" s="226" t="str">
        <f t="shared" si="31"/>
        <v/>
      </c>
      <c r="AE43" s="368">
        <f t="shared" si="32"/>
        <v>0</v>
      </c>
      <c r="AF43" s="339"/>
      <c r="AG43" s="338"/>
      <c r="AH43" s="336"/>
      <c r="AI43" s="161">
        <f t="shared" si="33"/>
        <v>0</v>
      </c>
      <c r="AJ43" s="162">
        <f t="shared" si="34"/>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17"/>
        <v/>
      </c>
      <c r="AX43" s="165" t="str">
        <f t="shared" si="18"/>
        <v/>
      </c>
      <c r="AY43" s="193" t="str">
        <f t="shared" si="19"/>
        <v/>
      </c>
      <c r="AZ43" s="183" t="str">
        <f t="shared" si="20"/>
        <v/>
      </c>
      <c r="BA43" s="173" t="str">
        <f t="shared" si="21"/>
        <v/>
      </c>
      <c r="BB43" s="174" t="str">
        <f t="shared" si="22"/>
        <v/>
      </c>
      <c r="BC43" s="186" t="str">
        <f t="shared" si="48"/>
        <v/>
      </c>
      <c r="BD43" s="174" t="str">
        <f t="shared" si="23"/>
        <v/>
      </c>
      <c r="BE43" s="201" t="str">
        <f t="shared" si="24"/>
        <v/>
      </c>
      <c r="BF43" s="174" t="str">
        <f t="shared" si="25"/>
        <v/>
      </c>
      <c r="BG43" s="186" t="str">
        <f t="shared" si="26"/>
        <v/>
      </c>
      <c r="BH43" s="175" t="str">
        <f t="shared" si="27"/>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 x14ac:dyDescent="0.35">
      <c r="A44" s="221"/>
      <c r="B44" s="222"/>
      <c r="C44" s="214">
        <v>33</v>
      </c>
      <c r="D44" s="205"/>
      <c r="E44" s="16"/>
      <c r="F44" s="17"/>
      <c r="G44" s="134"/>
      <c r="H44" s="135"/>
      <c r="I44" s="141"/>
      <c r="J44" s="25"/>
      <c r="K44" s="145"/>
      <c r="L44" s="28"/>
      <c r="M44" s="395"/>
      <c r="N44" s="158" t="str">
        <f t="shared" si="28"/>
        <v/>
      </c>
      <c r="O44" s="27"/>
      <c r="P44" s="27"/>
      <c r="Q44" s="27"/>
      <c r="R44" s="27"/>
      <c r="S44" s="27"/>
      <c r="T44" s="28"/>
      <c r="U44" s="29"/>
      <c r="V44" s="32"/>
      <c r="W44" s="318"/>
      <c r="X44" s="319"/>
      <c r="Y44" s="160">
        <f t="shared" si="29"/>
        <v>0</v>
      </c>
      <c r="Z44" s="159">
        <f t="shared" si="30"/>
        <v>0</v>
      </c>
      <c r="AA44" s="327"/>
      <c r="AB44" s="400">
        <f t="shared" si="41"/>
        <v>0</v>
      </c>
      <c r="AC44" s="371"/>
      <c r="AD44" s="226" t="str">
        <f t="shared" si="31"/>
        <v/>
      </c>
      <c r="AE44" s="368">
        <f t="shared" si="32"/>
        <v>0</v>
      </c>
      <c r="AF44" s="339"/>
      <c r="AG44" s="338"/>
      <c r="AH44" s="336"/>
      <c r="AI44" s="161">
        <f t="shared" si="33"/>
        <v>0</v>
      </c>
      <c r="AJ44" s="162">
        <f t="shared" si="34"/>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17"/>
        <v/>
      </c>
      <c r="AX44" s="165" t="str">
        <f t="shared" si="18"/>
        <v/>
      </c>
      <c r="AY44" s="193" t="str">
        <f t="shared" si="19"/>
        <v/>
      </c>
      <c r="AZ44" s="183" t="str">
        <f t="shared" si="20"/>
        <v/>
      </c>
      <c r="BA44" s="173" t="str">
        <f t="shared" si="21"/>
        <v/>
      </c>
      <c r="BB44" s="174" t="str">
        <f t="shared" si="22"/>
        <v/>
      </c>
      <c r="BC44" s="186" t="str">
        <f t="shared" si="48"/>
        <v/>
      </c>
      <c r="BD44" s="174" t="str">
        <f t="shared" si="23"/>
        <v/>
      </c>
      <c r="BE44" s="201" t="str">
        <f t="shared" si="24"/>
        <v/>
      </c>
      <c r="BF44" s="174" t="str">
        <f t="shared" si="25"/>
        <v/>
      </c>
      <c r="BG44" s="186" t="str">
        <f t="shared" si="26"/>
        <v/>
      </c>
      <c r="BH44" s="175" t="str">
        <f t="shared" si="27"/>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 x14ac:dyDescent="0.35">
      <c r="A45" s="221"/>
      <c r="B45" s="222"/>
      <c r="C45" s="213">
        <v>34</v>
      </c>
      <c r="D45" s="205"/>
      <c r="E45" s="16"/>
      <c r="F45" s="17"/>
      <c r="G45" s="134"/>
      <c r="H45" s="135"/>
      <c r="I45" s="141"/>
      <c r="J45" s="25"/>
      <c r="K45" s="145"/>
      <c r="L45" s="28"/>
      <c r="M45" s="395"/>
      <c r="N45" s="158" t="str">
        <f t="shared" si="28"/>
        <v/>
      </c>
      <c r="O45" s="27"/>
      <c r="P45" s="27"/>
      <c r="Q45" s="27"/>
      <c r="R45" s="27"/>
      <c r="S45" s="27"/>
      <c r="T45" s="28"/>
      <c r="U45" s="29"/>
      <c r="V45" s="32"/>
      <c r="W45" s="318"/>
      <c r="X45" s="319"/>
      <c r="Y45" s="160">
        <f t="shared" si="29"/>
        <v>0</v>
      </c>
      <c r="Z45" s="159">
        <f t="shared" si="30"/>
        <v>0</v>
      </c>
      <c r="AA45" s="327"/>
      <c r="AB45" s="400">
        <f t="shared" si="41"/>
        <v>0</v>
      </c>
      <c r="AC45" s="371"/>
      <c r="AD45" s="226" t="str">
        <f t="shared" si="31"/>
        <v/>
      </c>
      <c r="AE45" s="368">
        <f t="shared" si="32"/>
        <v>0</v>
      </c>
      <c r="AF45" s="339"/>
      <c r="AG45" s="338"/>
      <c r="AH45" s="336"/>
      <c r="AI45" s="161">
        <f t="shared" si="33"/>
        <v>0</v>
      </c>
      <c r="AJ45" s="162">
        <f t="shared" si="34"/>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17"/>
        <v/>
      </c>
      <c r="AX45" s="165" t="str">
        <f t="shared" si="18"/>
        <v/>
      </c>
      <c r="AY45" s="193" t="str">
        <f t="shared" si="19"/>
        <v/>
      </c>
      <c r="AZ45" s="183" t="str">
        <f t="shared" si="20"/>
        <v/>
      </c>
      <c r="BA45" s="173" t="str">
        <f t="shared" si="21"/>
        <v/>
      </c>
      <c r="BB45" s="174" t="str">
        <f t="shared" si="22"/>
        <v/>
      </c>
      <c r="BC45" s="186" t="str">
        <f t="shared" si="48"/>
        <v/>
      </c>
      <c r="BD45" s="174" t="str">
        <f t="shared" si="23"/>
        <v/>
      </c>
      <c r="BE45" s="201" t="str">
        <f t="shared" si="24"/>
        <v/>
      </c>
      <c r="BF45" s="174" t="str">
        <f t="shared" si="25"/>
        <v/>
      </c>
      <c r="BG45" s="186" t="str">
        <f t="shared" si="26"/>
        <v/>
      </c>
      <c r="BH45" s="175" t="str">
        <f t="shared" si="27"/>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 x14ac:dyDescent="0.35">
      <c r="A46" s="221"/>
      <c r="B46" s="222"/>
      <c r="C46" s="214">
        <v>35</v>
      </c>
      <c r="D46" s="205"/>
      <c r="E46" s="16"/>
      <c r="F46" s="17"/>
      <c r="G46" s="134"/>
      <c r="H46" s="135"/>
      <c r="I46" s="141"/>
      <c r="J46" s="25"/>
      <c r="K46" s="145"/>
      <c r="L46" s="28"/>
      <c r="M46" s="395"/>
      <c r="N46" s="158" t="str">
        <f t="shared" si="28"/>
        <v/>
      </c>
      <c r="O46" s="27"/>
      <c r="P46" s="27"/>
      <c r="Q46" s="27"/>
      <c r="R46" s="27"/>
      <c r="S46" s="27"/>
      <c r="T46" s="28"/>
      <c r="U46" s="29"/>
      <c r="V46" s="32"/>
      <c r="W46" s="318"/>
      <c r="X46" s="319"/>
      <c r="Y46" s="160">
        <f t="shared" si="29"/>
        <v>0</v>
      </c>
      <c r="Z46" s="159">
        <f t="shared" si="30"/>
        <v>0</v>
      </c>
      <c r="AA46" s="327"/>
      <c r="AB46" s="400">
        <f t="shared" si="41"/>
        <v>0</v>
      </c>
      <c r="AC46" s="371"/>
      <c r="AD46" s="226" t="str">
        <f t="shared" si="31"/>
        <v/>
      </c>
      <c r="AE46" s="368">
        <f t="shared" si="32"/>
        <v>0</v>
      </c>
      <c r="AF46" s="339"/>
      <c r="AG46" s="338"/>
      <c r="AH46" s="336"/>
      <c r="AI46" s="161">
        <f t="shared" si="33"/>
        <v>0</v>
      </c>
      <c r="AJ46" s="162">
        <f t="shared" si="34"/>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17"/>
        <v/>
      </c>
      <c r="AX46" s="165" t="str">
        <f t="shared" si="18"/>
        <v/>
      </c>
      <c r="AY46" s="193" t="str">
        <f t="shared" si="19"/>
        <v/>
      </c>
      <c r="AZ46" s="183" t="str">
        <f t="shared" si="20"/>
        <v/>
      </c>
      <c r="BA46" s="173" t="str">
        <f t="shared" si="21"/>
        <v/>
      </c>
      <c r="BB46" s="174" t="str">
        <f t="shared" si="22"/>
        <v/>
      </c>
      <c r="BC46" s="186" t="str">
        <f t="shared" si="48"/>
        <v/>
      </c>
      <c r="BD46" s="174" t="str">
        <f t="shared" si="23"/>
        <v/>
      </c>
      <c r="BE46" s="201" t="str">
        <f t="shared" si="24"/>
        <v/>
      </c>
      <c r="BF46" s="174" t="str">
        <f t="shared" si="25"/>
        <v/>
      </c>
      <c r="BG46" s="186" t="str">
        <f t="shared" si="26"/>
        <v/>
      </c>
      <c r="BH46" s="175" t="str">
        <f t="shared" si="27"/>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 x14ac:dyDescent="0.35">
      <c r="A47" s="221"/>
      <c r="B47" s="222"/>
      <c r="C47" s="213">
        <v>36</v>
      </c>
      <c r="D47" s="207"/>
      <c r="E47" s="18"/>
      <c r="F47" s="17"/>
      <c r="G47" s="134"/>
      <c r="H47" s="135"/>
      <c r="I47" s="141"/>
      <c r="J47" s="25"/>
      <c r="K47" s="145"/>
      <c r="L47" s="28"/>
      <c r="M47" s="395"/>
      <c r="N47" s="158" t="str">
        <f t="shared" si="28"/>
        <v/>
      </c>
      <c r="O47" s="27"/>
      <c r="P47" s="27"/>
      <c r="Q47" s="27"/>
      <c r="R47" s="27"/>
      <c r="S47" s="27"/>
      <c r="T47" s="28"/>
      <c r="U47" s="29"/>
      <c r="V47" s="32"/>
      <c r="W47" s="318"/>
      <c r="X47" s="319"/>
      <c r="Y47" s="160">
        <f t="shared" si="29"/>
        <v>0</v>
      </c>
      <c r="Z47" s="159">
        <f t="shared" si="30"/>
        <v>0</v>
      </c>
      <c r="AA47" s="327"/>
      <c r="AB47" s="400">
        <f t="shared" si="41"/>
        <v>0</v>
      </c>
      <c r="AC47" s="371"/>
      <c r="AD47" s="226" t="str">
        <f t="shared" si="31"/>
        <v/>
      </c>
      <c r="AE47" s="368">
        <f t="shared" si="32"/>
        <v>0</v>
      </c>
      <c r="AF47" s="339"/>
      <c r="AG47" s="338"/>
      <c r="AH47" s="336"/>
      <c r="AI47" s="161">
        <f t="shared" si="33"/>
        <v>0</v>
      </c>
      <c r="AJ47" s="162">
        <f t="shared" si="34"/>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17"/>
        <v/>
      </c>
      <c r="AX47" s="165" t="str">
        <f t="shared" si="18"/>
        <v/>
      </c>
      <c r="AY47" s="193" t="str">
        <f t="shared" si="19"/>
        <v/>
      </c>
      <c r="AZ47" s="183" t="str">
        <f t="shared" si="20"/>
        <v/>
      </c>
      <c r="BA47" s="173" t="str">
        <f t="shared" si="21"/>
        <v/>
      </c>
      <c r="BB47" s="174" t="str">
        <f t="shared" si="22"/>
        <v/>
      </c>
      <c r="BC47" s="186" t="str">
        <f t="shared" si="48"/>
        <v/>
      </c>
      <c r="BD47" s="174" t="str">
        <f t="shared" si="23"/>
        <v/>
      </c>
      <c r="BE47" s="201" t="str">
        <f t="shared" si="24"/>
        <v/>
      </c>
      <c r="BF47" s="174" t="str">
        <f t="shared" si="25"/>
        <v/>
      </c>
      <c r="BG47" s="186" t="str">
        <f t="shared" si="26"/>
        <v/>
      </c>
      <c r="BH47" s="175" t="str">
        <f t="shared" si="27"/>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 x14ac:dyDescent="0.35">
      <c r="A48" s="221"/>
      <c r="B48" s="222"/>
      <c r="C48" s="214">
        <v>37</v>
      </c>
      <c r="D48" s="205"/>
      <c r="E48" s="16"/>
      <c r="F48" s="17"/>
      <c r="G48" s="134"/>
      <c r="H48" s="137"/>
      <c r="I48" s="143"/>
      <c r="J48" s="80"/>
      <c r="K48" s="147"/>
      <c r="L48" s="30"/>
      <c r="M48" s="395"/>
      <c r="N48" s="158" t="str">
        <f t="shared" si="28"/>
        <v/>
      </c>
      <c r="O48" s="27"/>
      <c r="P48" s="27"/>
      <c r="Q48" s="27"/>
      <c r="R48" s="27"/>
      <c r="S48" s="27"/>
      <c r="T48" s="28"/>
      <c r="U48" s="29"/>
      <c r="V48" s="32"/>
      <c r="W48" s="318"/>
      <c r="X48" s="319"/>
      <c r="Y48" s="160">
        <f t="shared" si="29"/>
        <v>0</v>
      </c>
      <c r="Z48" s="159">
        <f t="shared" si="30"/>
        <v>0</v>
      </c>
      <c r="AA48" s="327"/>
      <c r="AB48" s="400">
        <f t="shared" si="41"/>
        <v>0</v>
      </c>
      <c r="AC48" s="371"/>
      <c r="AD48" s="226" t="str">
        <f t="shared" si="31"/>
        <v/>
      </c>
      <c r="AE48" s="368">
        <f t="shared" si="32"/>
        <v>0</v>
      </c>
      <c r="AF48" s="339"/>
      <c r="AG48" s="338"/>
      <c r="AH48" s="336"/>
      <c r="AI48" s="161">
        <f t="shared" si="33"/>
        <v>0</v>
      </c>
      <c r="AJ48" s="162">
        <f t="shared" si="34"/>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17"/>
        <v/>
      </c>
      <c r="AX48" s="165" t="str">
        <f t="shared" si="18"/>
        <v/>
      </c>
      <c r="AY48" s="193" t="str">
        <f t="shared" si="19"/>
        <v/>
      </c>
      <c r="AZ48" s="183" t="str">
        <f t="shared" si="20"/>
        <v/>
      </c>
      <c r="BA48" s="173" t="str">
        <f t="shared" si="21"/>
        <v/>
      </c>
      <c r="BB48" s="174" t="str">
        <f t="shared" si="22"/>
        <v/>
      </c>
      <c r="BC48" s="186" t="str">
        <f t="shared" si="48"/>
        <v/>
      </c>
      <c r="BD48" s="174" t="str">
        <f t="shared" si="23"/>
        <v/>
      </c>
      <c r="BE48" s="201" t="str">
        <f t="shared" si="24"/>
        <v/>
      </c>
      <c r="BF48" s="174" t="str">
        <f t="shared" si="25"/>
        <v/>
      </c>
      <c r="BG48" s="186" t="str">
        <f t="shared" si="26"/>
        <v/>
      </c>
      <c r="BH48" s="175" t="str">
        <f t="shared" si="27"/>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 x14ac:dyDescent="0.35">
      <c r="A49" s="221"/>
      <c r="B49" s="222"/>
      <c r="C49" s="214">
        <v>38</v>
      </c>
      <c r="D49" s="205"/>
      <c r="E49" s="16"/>
      <c r="F49" s="17"/>
      <c r="G49" s="134"/>
      <c r="H49" s="135"/>
      <c r="I49" s="141"/>
      <c r="J49" s="25"/>
      <c r="K49" s="145"/>
      <c r="L49" s="28"/>
      <c r="M49" s="395"/>
      <c r="N49" s="158" t="str">
        <f t="shared" si="28"/>
        <v/>
      </c>
      <c r="O49" s="27"/>
      <c r="P49" s="27"/>
      <c r="Q49" s="27"/>
      <c r="R49" s="27"/>
      <c r="S49" s="27"/>
      <c r="T49" s="28"/>
      <c r="U49" s="29"/>
      <c r="V49" s="32"/>
      <c r="W49" s="318"/>
      <c r="X49" s="319"/>
      <c r="Y49" s="160">
        <f t="shared" si="29"/>
        <v>0</v>
      </c>
      <c r="Z49" s="159">
        <f t="shared" si="30"/>
        <v>0</v>
      </c>
      <c r="AA49" s="327"/>
      <c r="AB49" s="400">
        <f t="shared" si="41"/>
        <v>0</v>
      </c>
      <c r="AC49" s="371"/>
      <c r="AD49" s="226" t="str">
        <f t="shared" si="31"/>
        <v/>
      </c>
      <c r="AE49" s="368">
        <f t="shared" si="32"/>
        <v>0</v>
      </c>
      <c r="AF49" s="339"/>
      <c r="AG49" s="338"/>
      <c r="AH49" s="336"/>
      <c r="AI49" s="161">
        <f t="shared" si="33"/>
        <v>0</v>
      </c>
      <c r="AJ49" s="162">
        <f t="shared" si="34"/>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17"/>
        <v/>
      </c>
      <c r="AX49" s="165" t="str">
        <f t="shared" si="18"/>
        <v/>
      </c>
      <c r="AY49" s="193" t="str">
        <f t="shared" si="19"/>
        <v/>
      </c>
      <c r="AZ49" s="183" t="str">
        <f t="shared" si="20"/>
        <v/>
      </c>
      <c r="BA49" s="173" t="str">
        <f t="shared" si="21"/>
        <v/>
      </c>
      <c r="BB49" s="174" t="str">
        <f t="shared" si="22"/>
        <v/>
      </c>
      <c r="BC49" s="186" t="str">
        <f t="shared" si="48"/>
        <v/>
      </c>
      <c r="BD49" s="174" t="str">
        <f t="shared" si="23"/>
        <v/>
      </c>
      <c r="BE49" s="201" t="str">
        <f t="shared" si="24"/>
        <v/>
      </c>
      <c r="BF49" s="174" t="str">
        <f t="shared" si="25"/>
        <v/>
      </c>
      <c r="BG49" s="186" t="str">
        <f t="shared" si="26"/>
        <v/>
      </c>
      <c r="BH49" s="175" t="str">
        <f t="shared" si="27"/>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5">
      <c r="A50" s="221"/>
      <c r="B50" s="222"/>
      <c r="C50" s="213">
        <v>39</v>
      </c>
      <c r="D50" s="205"/>
      <c r="E50" s="16"/>
      <c r="F50" s="17"/>
      <c r="G50" s="134"/>
      <c r="H50" s="135"/>
      <c r="I50" s="141"/>
      <c r="J50" s="25"/>
      <c r="K50" s="145"/>
      <c r="L50" s="28"/>
      <c r="M50" s="395"/>
      <c r="N50" s="158" t="str">
        <f t="shared" si="28"/>
        <v/>
      </c>
      <c r="O50" s="27"/>
      <c r="P50" s="27"/>
      <c r="Q50" s="27"/>
      <c r="R50" s="27"/>
      <c r="S50" s="27"/>
      <c r="T50" s="28"/>
      <c r="U50" s="29"/>
      <c r="V50" s="32"/>
      <c r="W50" s="318"/>
      <c r="X50" s="319"/>
      <c r="Y50" s="160">
        <f t="shared" si="29"/>
        <v>0</v>
      </c>
      <c r="Z50" s="159">
        <f t="shared" si="30"/>
        <v>0</v>
      </c>
      <c r="AA50" s="327"/>
      <c r="AB50" s="400">
        <f t="shared" si="41"/>
        <v>0</v>
      </c>
      <c r="AC50" s="371"/>
      <c r="AD50" s="226" t="str">
        <f t="shared" si="31"/>
        <v/>
      </c>
      <c r="AE50" s="368">
        <f t="shared" si="32"/>
        <v>0</v>
      </c>
      <c r="AF50" s="339"/>
      <c r="AG50" s="338"/>
      <c r="AH50" s="336"/>
      <c r="AI50" s="161">
        <f t="shared" si="33"/>
        <v>0</v>
      </c>
      <c r="AJ50" s="162">
        <f t="shared" si="34"/>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17"/>
        <v/>
      </c>
      <c r="AX50" s="165" t="str">
        <f t="shared" si="18"/>
        <v/>
      </c>
      <c r="AY50" s="193" t="str">
        <f t="shared" si="19"/>
        <v/>
      </c>
      <c r="AZ50" s="183" t="str">
        <f t="shared" si="20"/>
        <v/>
      </c>
      <c r="BA50" s="173" t="str">
        <f t="shared" si="21"/>
        <v/>
      </c>
      <c r="BB50" s="174" t="str">
        <f t="shared" si="22"/>
        <v/>
      </c>
      <c r="BC50" s="186" t="str">
        <f t="shared" si="48"/>
        <v/>
      </c>
      <c r="BD50" s="174" t="str">
        <f t="shared" si="23"/>
        <v/>
      </c>
      <c r="BE50" s="201" t="str">
        <f t="shared" si="24"/>
        <v/>
      </c>
      <c r="BF50" s="174" t="str">
        <f t="shared" si="25"/>
        <v/>
      </c>
      <c r="BG50" s="186" t="str">
        <f t="shared" si="26"/>
        <v/>
      </c>
      <c r="BH50" s="175" t="str">
        <f t="shared" si="27"/>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x14ac:dyDescent="0.35">
      <c r="A51" s="221"/>
      <c r="B51" s="222"/>
      <c r="C51" s="214">
        <v>40</v>
      </c>
      <c r="D51" s="207"/>
      <c r="E51" s="18"/>
      <c r="F51" s="17"/>
      <c r="G51" s="134"/>
      <c r="H51" s="135"/>
      <c r="I51" s="141"/>
      <c r="J51" s="25"/>
      <c r="K51" s="145"/>
      <c r="L51" s="28"/>
      <c r="M51" s="395"/>
      <c r="N51" s="158" t="str">
        <f t="shared" si="28"/>
        <v/>
      </c>
      <c r="O51" s="27"/>
      <c r="P51" s="27"/>
      <c r="Q51" s="27"/>
      <c r="R51" s="27"/>
      <c r="S51" s="27"/>
      <c r="T51" s="28"/>
      <c r="U51" s="29"/>
      <c r="V51" s="32"/>
      <c r="W51" s="318"/>
      <c r="X51" s="319"/>
      <c r="Y51" s="160">
        <f t="shared" si="29"/>
        <v>0</v>
      </c>
      <c r="Z51" s="159">
        <f t="shared" si="30"/>
        <v>0</v>
      </c>
      <c r="AA51" s="327"/>
      <c r="AB51" s="400">
        <f t="shared" si="41"/>
        <v>0</v>
      </c>
      <c r="AC51" s="371"/>
      <c r="AD51" s="226" t="str">
        <f t="shared" si="31"/>
        <v/>
      </c>
      <c r="AE51" s="368">
        <f t="shared" si="32"/>
        <v>0</v>
      </c>
      <c r="AF51" s="339"/>
      <c r="AG51" s="338"/>
      <c r="AH51" s="336"/>
      <c r="AI51" s="161">
        <f t="shared" si="33"/>
        <v>0</v>
      </c>
      <c r="AJ51" s="162">
        <f t="shared" si="34"/>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17"/>
        <v/>
      </c>
      <c r="AX51" s="165" t="str">
        <f t="shared" si="18"/>
        <v/>
      </c>
      <c r="AY51" s="193" t="str">
        <f t="shared" si="19"/>
        <v/>
      </c>
      <c r="AZ51" s="183" t="str">
        <f t="shared" si="20"/>
        <v/>
      </c>
      <c r="BA51" s="173" t="str">
        <f t="shared" si="21"/>
        <v/>
      </c>
      <c r="BB51" s="174" t="str">
        <f t="shared" si="22"/>
        <v/>
      </c>
      <c r="BC51" s="186" t="str">
        <f t="shared" si="48"/>
        <v/>
      </c>
      <c r="BD51" s="174" t="str">
        <f t="shared" si="23"/>
        <v/>
      </c>
      <c r="BE51" s="201" t="str">
        <f t="shared" si="24"/>
        <v/>
      </c>
      <c r="BF51" s="174" t="str">
        <f t="shared" si="25"/>
        <v/>
      </c>
      <c r="BG51" s="186" t="str">
        <f t="shared" si="26"/>
        <v/>
      </c>
      <c r="BH51" s="175" t="str">
        <f t="shared" si="27"/>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 x14ac:dyDescent="0.35">
      <c r="A52" s="221"/>
      <c r="B52" s="222"/>
      <c r="C52" s="213">
        <v>41</v>
      </c>
      <c r="D52" s="205"/>
      <c r="E52" s="16"/>
      <c r="F52" s="17"/>
      <c r="G52" s="134"/>
      <c r="H52" s="135"/>
      <c r="I52" s="141"/>
      <c r="J52" s="25"/>
      <c r="K52" s="145"/>
      <c r="L52" s="28"/>
      <c r="M52" s="395"/>
      <c r="N52" s="158" t="str">
        <f t="shared" si="28"/>
        <v/>
      </c>
      <c r="O52" s="27"/>
      <c r="P52" s="27"/>
      <c r="Q52" s="27"/>
      <c r="R52" s="27"/>
      <c r="S52" s="27"/>
      <c r="T52" s="28"/>
      <c r="U52" s="29"/>
      <c r="V52" s="32"/>
      <c r="W52" s="318"/>
      <c r="X52" s="319"/>
      <c r="Y52" s="160">
        <f t="shared" si="29"/>
        <v>0</v>
      </c>
      <c r="Z52" s="159">
        <f t="shared" si="30"/>
        <v>0</v>
      </c>
      <c r="AA52" s="327"/>
      <c r="AB52" s="400">
        <f t="shared" si="41"/>
        <v>0</v>
      </c>
      <c r="AC52" s="371"/>
      <c r="AD52" s="226" t="str">
        <f t="shared" si="31"/>
        <v/>
      </c>
      <c r="AE52" s="368">
        <f t="shared" si="32"/>
        <v>0</v>
      </c>
      <c r="AF52" s="339"/>
      <c r="AG52" s="338"/>
      <c r="AH52" s="336"/>
      <c r="AI52" s="161">
        <f t="shared" si="33"/>
        <v>0</v>
      </c>
      <c r="AJ52" s="162">
        <f t="shared" si="34"/>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17"/>
        <v/>
      </c>
      <c r="AX52" s="165" t="str">
        <f t="shared" si="18"/>
        <v/>
      </c>
      <c r="AY52" s="193" t="str">
        <f t="shared" si="19"/>
        <v/>
      </c>
      <c r="AZ52" s="183" t="str">
        <f t="shared" si="20"/>
        <v/>
      </c>
      <c r="BA52" s="173" t="str">
        <f t="shared" si="21"/>
        <v/>
      </c>
      <c r="BB52" s="174" t="str">
        <f t="shared" si="22"/>
        <v/>
      </c>
      <c r="BC52" s="186" t="str">
        <f t="shared" si="48"/>
        <v/>
      </c>
      <c r="BD52" s="174" t="str">
        <f t="shared" si="23"/>
        <v/>
      </c>
      <c r="BE52" s="201" t="str">
        <f t="shared" si="24"/>
        <v/>
      </c>
      <c r="BF52" s="174" t="str">
        <f t="shared" si="25"/>
        <v/>
      </c>
      <c r="BG52" s="186" t="str">
        <f t="shared" si="26"/>
        <v/>
      </c>
      <c r="BH52" s="175" t="str">
        <f t="shared" si="27"/>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5">
      <c r="A53" s="221"/>
      <c r="B53" s="222"/>
      <c r="C53" s="214">
        <v>42</v>
      </c>
      <c r="D53" s="205"/>
      <c r="E53" s="16"/>
      <c r="F53" s="17"/>
      <c r="G53" s="134"/>
      <c r="H53" s="135"/>
      <c r="I53" s="141"/>
      <c r="J53" s="25"/>
      <c r="K53" s="145"/>
      <c r="L53" s="28"/>
      <c r="M53" s="395"/>
      <c r="N53" s="158" t="str">
        <f t="shared" si="28"/>
        <v/>
      </c>
      <c r="O53" s="27"/>
      <c r="P53" s="27"/>
      <c r="Q53" s="27"/>
      <c r="R53" s="27"/>
      <c r="S53" s="27"/>
      <c r="T53" s="28"/>
      <c r="U53" s="29"/>
      <c r="V53" s="32"/>
      <c r="W53" s="318"/>
      <c r="X53" s="319"/>
      <c r="Y53" s="160">
        <f t="shared" si="29"/>
        <v>0</v>
      </c>
      <c r="Z53" s="159">
        <f t="shared" si="30"/>
        <v>0</v>
      </c>
      <c r="AA53" s="327"/>
      <c r="AB53" s="400">
        <f t="shared" si="41"/>
        <v>0</v>
      </c>
      <c r="AC53" s="371"/>
      <c r="AD53" s="226" t="str">
        <f t="shared" si="31"/>
        <v/>
      </c>
      <c r="AE53" s="368">
        <f t="shared" si="32"/>
        <v>0</v>
      </c>
      <c r="AF53" s="339"/>
      <c r="AG53" s="338"/>
      <c r="AH53" s="336"/>
      <c r="AI53" s="161">
        <f t="shared" si="33"/>
        <v>0</v>
      </c>
      <c r="AJ53" s="162">
        <f t="shared" si="34"/>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17"/>
        <v/>
      </c>
      <c r="AX53" s="165" t="str">
        <f t="shared" si="18"/>
        <v/>
      </c>
      <c r="AY53" s="193" t="str">
        <f t="shared" si="19"/>
        <v/>
      </c>
      <c r="AZ53" s="183" t="str">
        <f t="shared" si="20"/>
        <v/>
      </c>
      <c r="BA53" s="173" t="str">
        <f t="shared" si="21"/>
        <v/>
      </c>
      <c r="BB53" s="174" t="str">
        <f t="shared" si="22"/>
        <v/>
      </c>
      <c r="BC53" s="186" t="str">
        <f t="shared" si="48"/>
        <v/>
      </c>
      <c r="BD53" s="174" t="str">
        <f t="shared" si="23"/>
        <v/>
      </c>
      <c r="BE53" s="201" t="str">
        <f t="shared" si="24"/>
        <v/>
      </c>
      <c r="BF53" s="174" t="str">
        <f t="shared" si="25"/>
        <v/>
      </c>
      <c r="BG53" s="186" t="str">
        <f t="shared" si="26"/>
        <v/>
      </c>
      <c r="BH53" s="175" t="str">
        <f t="shared" si="27"/>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x14ac:dyDescent="0.35">
      <c r="A54" s="221"/>
      <c r="B54" s="222"/>
      <c r="C54" s="214">
        <v>43</v>
      </c>
      <c r="D54" s="205"/>
      <c r="E54" s="16"/>
      <c r="F54" s="17"/>
      <c r="G54" s="134"/>
      <c r="H54" s="135"/>
      <c r="I54" s="141"/>
      <c r="J54" s="25"/>
      <c r="K54" s="145"/>
      <c r="L54" s="28"/>
      <c r="M54" s="395"/>
      <c r="N54" s="158" t="str">
        <f t="shared" si="28"/>
        <v/>
      </c>
      <c r="O54" s="27"/>
      <c r="P54" s="27"/>
      <c r="Q54" s="27"/>
      <c r="R54" s="27"/>
      <c r="S54" s="27"/>
      <c r="T54" s="28"/>
      <c r="U54" s="29"/>
      <c r="V54" s="32"/>
      <c r="W54" s="318"/>
      <c r="X54" s="319"/>
      <c r="Y54" s="160">
        <f t="shared" si="29"/>
        <v>0</v>
      </c>
      <c r="Z54" s="159">
        <f t="shared" si="30"/>
        <v>0</v>
      </c>
      <c r="AA54" s="327"/>
      <c r="AB54" s="400">
        <f t="shared" si="41"/>
        <v>0</v>
      </c>
      <c r="AC54" s="371"/>
      <c r="AD54" s="226" t="str">
        <f t="shared" si="31"/>
        <v/>
      </c>
      <c r="AE54" s="368">
        <f t="shared" si="32"/>
        <v>0</v>
      </c>
      <c r="AF54" s="339"/>
      <c r="AG54" s="338"/>
      <c r="AH54" s="336"/>
      <c r="AI54" s="161">
        <f t="shared" si="33"/>
        <v>0</v>
      </c>
      <c r="AJ54" s="162">
        <f t="shared" si="34"/>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17"/>
        <v/>
      </c>
      <c r="AX54" s="165" t="str">
        <f t="shared" si="18"/>
        <v/>
      </c>
      <c r="AY54" s="193" t="str">
        <f t="shared" si="19"/>
        <v/>
      </c>
      <c r="AZ54" s="183" t="str">
        <f t="shared" si="20"/>
        <v/>
      </c>
      <c r="BA54" s="173" t="str">
        <f t="shared" si="21"/>
        <v/>
      </c>
      <c r="BB54" s="174" t="str">
        <f t="shared" si="22"/>
        <v/>
      </c>
      <c r="BC54" s="186" t="str">
        <f t="shared" si="48"/>
        <v/>
      </c>
      <c r="BD54" s="174" t="str">
        <f t="shared" si="23"/>
        <v/>
      </c>
      <c r="BE54" s="201" t="str">
        <f t="shared" si="24"/>
        <v/>
      </c>
      <c r="BF54" s="174" t="str">
        <f t="shared" si="25"/>
        <v/>
      </c>
      <c r="BG54" s="186" t="str">
        <f t="shared" si="26"/>
        <v/>
      </c>
      <c r="BH54" s="175" t="str">
        <f t="shared" si="27"/>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 x14ac:dyDescent="0.35">
      <c r="A55" s="221"/>
      <c r="B55" s="222"/>
      <c r="C55" s="213">
        <v>44</v>
      </c>
      <c r="D55" s="207"/>
      <c r="E55" s="18"/>
      <c r="F55" s="17"/>
      <c r="G55" s="134"/>
      <c r="H55" s="135"/>
      <c r="I55" s="141"/>
      <c r="J55" s="25"/>
      <c r="K55" s="145"/>
      <c r="L55" s="28"/>
      <c r="M55" s="395"/>
      <c r="N55" s="158" t="str">
        <f t="shared" si="28"/>
        <v/>
      </c>
      <c r="O55" s="27"/>
      <c r="P55" s="27"/>
      <c r="Q55" s="27"/>
      <c r="R55" s="27"/>
      <c r="S55" s="27"/>
      <c r="T55" s="28"/>
      <c r="U55" s="29"/>
      <c r="V55" s="32"/>
      <c r="W55" s="318"/>
      <c r="X55" s="319"/>
      <c r="Y55" s="160">
        <f t="shared" si="29"/>
        <v>0</v>
      </c>
      <c r="Z55" s="159">
        <f t="shared" si="30"/>
        <v>0</v>
      </c>
      <c r="AA55" s="327"/>
      <c r="AB55" s="400">
        <f t="shared" si="41"/>
        <v>0</v>
      </c>
      <c r="AC55" s="371"/>
      <c r="AD55" s="226" t="str">
        <f t="shared" si="31"/>
        <v/>
      </c>
      <c r="AE55" s="368">
        <f t="shared" si="32"/>
        <v>0</v>
      </c>
      <c r="AF55" s="339"/>
      <c r="AG55" s="338"/>
      <c r="AH55" s="336"/>
      <c r="AI55" s="161">
        <f t="shared" si="33"/>
        <v>0</v>
      </c>
      <c r="AJ55" s="162">
        <f t="shared" si="34"/>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17"/>
        <v/>
      </c>
      <c r="AX55" s="165" t="str">
        <f t="shared" si="18"/>
        <v/>
      </c>
      <c r="AY55" s="193" t="str">
        <f t="shared" si="19"/>
        <v/>
      </c>
      <c r="AZ55" s="183" t="str">
        <f t="shared" si="20"/>
        <v/>
      </c>
      <c r="BA55" s="173" t="str">
        <f t="shared" si="21"/>
        <v/>
      </c>
      <c r="BB55" s="174" t="str">
        <f t="shared" si="22"/>
        <v/>
      </c>
      <c r="BC55" s="186" t="str">
        <f t="shared" si="48"/>
        <v/>
      </c>
      <c r="BD55" s="174" t="str">
        <f t="shared" si="23"/>
        <v/>
      </c>
      <c r="BE55" s="201" t="str">
        <f t="shared" si="24"/>
        <v/>
      </c>
      <c r="BF55" s="174" t="str">
        <f t="shared" si="25"/>
        <v/>
      </c>
      <c r="BG55" s="186" t="str">
        <f t="shared" si="26"/>
        <v/>
      </c>
      <c r="BH55" s="175" t="str">
        <f t="shared" si="27"/>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 x14ac:dyDescent="0.35">
      <c r="A56" s="221"/>
      <c r="B56" s="222"/>
      <c r="C56" s="214">
        <v>45</v>
      </c>
      <c r="D56" s="205"/>
      <c r="E56" s="16"/>
      <c r="F56" s="17"/>
      <c r="G56" s="134"/>
      <c r="H56" s="135"/>
      <c r="I56" s="141"/>
      <c r="J56" s="25"/>
      <c r="K56" s="145"/>
      <c r="L56" s="28"/>
      <c r="M56" s="395"/>
      <c r="N56" s="158" t="str">
        <f t="shared" si="28"/>
        <v/>
      </c>
      <c r="O56" s="27"/>
      <c r="P56" s="27"/>
      <c r="Q56" s="27"/>
      <c r="R56" s="27"/>
      <c r="S56" s="27"/>
      <c r="T56" s="28"/>
      <c r="U56" s="29"/>
      <c r="V56" s="32"/>
      <c r="W56" s="318"/>
      <c r="X56" s="319"/>
      <c r="Y56" s="160">
        <f t="shared" si="29"/>
        <v>0</v>
      </c>
      <c r="Z56" s="159">
        <f t="shared" si="30"/>
        <v>0</v>
      </c>
      <c r="AA56" s="327"/>
      <c r="AB56" s="400">
        <f t="shared" si="41"/>
        <v>0</v>
      </c>
      <c r="AC56" s="371"/>
      <c r="AD56" s="226" t="str">
        <f t="shared" si="31"/>
        <v/>
      </c>
      <c r="AE56" s="368">
        <f t="shared" si="32"/>
        <v>0</v>
      </c>
      <c r="AF56" s="339"/>
      <c r="AG56" s="338"/>
      <c r="AH56" s="336"/>
      <c r="AI56" s="161">
        <f t="shared" si="33"/>
        <v>0</v>
      </c>
      <c r="AJ56" s="162">
        <f t="shared" si="34"/>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17"/>
        <v/>
      </c>
      <c r="AX56" s="165" t="str">
        <f t="shared" si="18"/>
        <v/>
      </c>
      <c r="AY56" s="193" t="str">
        <f t="shared" si="19"/>
        <v/>
      </c>
      <c r="AZ56" s="183" t="str">
        <f t="shared" si="20"/>
        <v/>
      </c>
      <c r="BA56" s="173" t="str">
        <f t="shared" si="21"/>
        <v/>
      </c>
      <c r="BB56" s="174" t="str">
        <f t="shared" si="22"/>
        <v/>
      </c>
      <c r="BC56" s="186" t="str">
        <f t="shared" si="48"/>
        <v/>
      </c>
      <c r="BD56" s="174" t="str">
        <f t="shared" si="23"/>
        <v/>
      </c>
      <c r="BE56" s="201" t="str">
        <f t="shared" si="24"/>
        <v/>
      </c>
      <c r="BF56" s="174" t="str">
        <f t="shared" si="25"/>
        <v/>
      </c>
      <c r="BG56" s="186" t="str">
        <f t="shared" si="26"/>
        <v/>
      </c>
      <c r="BH56" s="175" t="str">
        <f t="shared" si="27"/>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 x14ac:dyDescent="0.35">
      <c r="A57" s="221"/>
      <c r="B57" s="222"/>
      <c r="C57" s="213">
        <v>46</v>
      </c>
      <c r="D57" s="205"/>
      <c r="E57" s="22"/>
      <c r="F57" s="17"/>
      <c r="G57" s="134"/>
      <c r="H57" s="135"/>
      <c r="I57" s="141"/>
      <c r="J57" s="25"/>
      <c r="K57" s="145"/>
      <c r="L57" s="28"/>
      <c r="M57" s="395"/>
      <c r="N57" s="158" t="str">
        <f t="shared" si="28"/>
        <v/>
      </c>
      <c r="O57" s="27"/>
      <c r="P57" s="27"/>
      <c r="Q57" s="27"/>
      <c r="R57" s="27"/>
      <c r="S57" s="27"/>
      <c r="T57" s="28"/>
      <c r="U57" s="29"/>
      <c r="V57" s="32"/>
      <c r="W57" s="318"/>
      <c r="X57" s="319"/>
      <c r="Y57" s="160">
        <f t="shared" si="29"/>
        <v>0</v>
      </c>
      <c r="Z57" s="159">
        <f t="shared" si="30"/>
        <v>0</v>
      </c>
      <c r="AA57" s="327"/>
      <c r="AB57" s="400">
        <f t="shared" si="41"/>
        <v>0</v>
      </c>
      <c r="AC57" s="371"/>
      <c r="AD57" s="226" t="str">
        <f t="shared" si="31"/>
        <v/>
      </c>
      <c r="AE57" s="368">
        <f t="shared" si="32"/>
        <v>0</v>
      </c>
      <c r="AF57" s="339"/>
      <c r="AG57" s="338"/>
      <c r="AH57" s="336"/>
      <c r="AI57" s="161">
        <f t="shared" si="33"/>
        <v>0</v>
      </c>
      <c r="AJ57" s="162">
        <f t="shared" si="34"/>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17"/>
        <v/>
      </c>
      <c r="AX57" s="165" t="str">
        <f t="shared" si="18"/>
        <v/>
      </c>
      <c r="AY57" s="193" t="str">
        <f t="shared" si="19"/>
        <v/>
      </c>
      <c r="AZ57" s="183" t="str">
        <f t="shared" si="20"/>
        <v/>
      </c>
      <c r="BA57" s="173" t="str">
        <f t="shared" si="21"/>
        <v/>
      </c>
      <c r="BB57" s="174" t="str">
        <f t="shared" si="22"/>
        <v/>
      </c>
      <c r="BC57" s="186" t="str">
        <f t="shared" si="48"/>
        <v/>
      </c>
      <c r="BD57" s="174" t="str">
        <f t="shared" si="23"/>
        <v/>
      </c>
      <c r="BE57" s="201" t="str">
        <f t="shared" si="24"/>
        <v/>
      </c>
      <c r="BF57" s="174" t="str">
        <f t="shared" si="25"/>
        <v/>
      </c>
      <c r="BG57" s="186" t="str">
        <f t="shared" si="26"/>
        <v/>
      </c>
      <c r="BH57" s="175" t="str">
        <f t="shared" si="27"/>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 x14ac:dyDescent="0.35">
      <c r="A58" s="221"/>
      <c r="B58" s="222"/>
      <c r="C58" s="214">
        <v>47</v>
      </c>
      <c r="D58" s="205"/>
      <c r="E58" s="16"/>
      <c r="F58" s="17"/>
      <c r="G58" s="134"/>
      <c r="H58" s="135"/>
      <c r="I58" s="141"/>
      <c r="J58" s="25"/>
      <c r="K58" s="145"/>
      <c r="L58" s="28"/>
      <c r="M58" s="395"/>
      <c r="N58" s="158" t="str">
        <f t="shared" si="28"/>
        <v/>
      </c>
      <c r="O58" s="27"/>
      <c r="P58" s="27"/>
      <c r="Q58" s="27"/>
      <c r="R58" s="27"/>
      <c r="S58" s="27"/>
      <c r="T58" s="28"/>
      <c r="U58" s="29"/>
      <c r="V58" s="32"/>
      <c r="W58" s="318"/>
      <c r="X58" s="319"/>
      <c r="Y58" s="160">
        <f t="shared" si="29"/>
        <v>0</v>
      </c>
      <c r="Z58" s="159">
        <f t="shared" si="30"/>
        <v>0</v>
      </c>
      <c r="AA58" s="327"/>
      <c r="AB58" s="400">
        <f t="shared" si="41"/>
        <v>0</v>
      </c>
      <c r="AC58" s="371"/>
      <c r="AD58" s="226" t="str">
        <f t="shared" si="31"/>
        <v/>
      </c>
      <c r="AE58" s="368">
        <f t="shared" si="32"/>
        <v>0</v>
      </c>
      <c r="AF58" s="339"/>
      <c r="AG58" s="338"/>
      <c r="AH58" s="336"/>
      <c r="AI58" s="161">
        <f t="shared" si="33"/>
        <v>0</v>
      </c>
      <c r="AJ58" s="162">
        <f t="shared" si="34"/>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17"/>
        <v/>
      </c>
      <c r="AX58" s="165" t="str">
        <f t="shared" si="18"/>
        <v/>
      </c>
      <c r="AY58" s="193" t="str">
        <f t="shared" si="19"/>
        <v/>
      </c>
      <c r="AZ58" s="183" t="str">
        <f t="shared" si="20"/>
        <v/>
      </c>
      <c r="BA58" s="173" t="str">
        <f t="shared" si="21"/>
        <v/>
      </c>
      <c r="BB58" s="174" t="str">
        <f t="shared" si="22"/>
        <v/>
      </c>
      <c r="BC58" s="186" t="str">
        <f t="shared" si="48"/>
        <v/>
      </c>
      <c r="BD58" s="174" t="str">
        <f t="shared" si="23"/>
        <v/>
      </c>
      <c r="BE58" s="201" t="str">
        <f t="shared" si="24"/>
        <v/>
      </c>
      <c r="BF58" s="174" t="str">
        <f t="shared" si="25"/>
        <v/>
      </c>
      <c r="BG58" s="186" t="str">
        <f t="shared" si="26"/>
        <v/>
      </c>
      <c r="BH58" s="175" t="str">
        <f t="shared" si="27"/>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 x14ac:dyDescent="0.35">
      <c r="A59" s="221"/>
      <c r="B59" s="222"/>
      <c r="C59" s="214">
        <v>48</v>
      </c>
      <c r="D59" s="205"/>
      <c r="E59" s="16"/>
      <c r="F59" s="17"/>
      <c r="G59" s="134"/>
      <c r="H59" s="135"/>
      <c r="I59" s="141"/>
      <c r="J59" s="25"/>
      <c r="K59" s="145"/>
      <c r="L59" s="28"/>
      <c r="M59" s="395"/>
      <c r="N59" s="158" t="str">
        <f t="shared" si="28"/>
        <v/>
      </c>
      <c r="O59" s="27"/>
      <c r="P59" s="27"/>
      <c r="Q59" s="27"/>
      <c r="R59" s="27"/>
      <c r="S59" s="27"/>
      <c r="T59" s="28"/>
      <c r="U59" s="29"/>
      <c r="V59" s="32"/>
      <c r="W59" s="318"/>
      <c r="X59" s="319"/>
      <c r="Y59" s="160">
        <f t="shared" si="29"/>
        <v>0</v>
      </c>
      <c r="Z59" s="159">
        <f t="shared" si="30"/>
        <v>0</v>
      </c>
      <c r="AA59" s="327"/>
      <c r="AB59" s="400">
        <f t="shared" si="41"/>
        <v>0</v>
      </c>
      <c r="AC59" s="371"/>
      <c r="AD59" s="226" t="str">
        <f t="shared" si="31"/>
        <v/>
      </c>
      <c r="AE59" s="368">
        <f t="shared" si="32"/>
        <v>0</v>
      </c>
      <c r="AF59" s="339"/>
      <c r="AG59" s="338"/>
      <c r="AH59" s="336"/>
      <c r="AI59" s="161">
        <f t="shared" si="33"/>
        <v>0</v>
      </c>
      <c r="AJ59" s="162">
        <f t="shared" si="34"/>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17"/>
        <v/>
      </c>
      <c r="AX59" s="165" t="str">
        <f t="shared" si="18"/>
        <v/>
      </c>
      <c r="AY59" s="193" t="str">
        <f t="shared" si="19"/>
        <v/>
      </c>
      <c r="AZ59" s="183" t="str">
        <f t="shared" si="20"/>
        <v/>
      </c>
      <c r="BA59" s="173" t="str">
        <f t="shared" si="21"/>
        <v/>
      </c>
      <c r="BB59" s="174" t="str">
        <f t="shared" si="22"/>
        <v/>
      </c>
      <c r="BC59" s="186" t="str">
        <f t="shared" si="48"/>
        <v/>
      </c>
      <c r="BD59" s="174" t="str">
        <f t="shared" si="23"/>
        <v/>
      </c>
      <c r="BE59" s="201" t="str">
        <f t="shared" si="24"/>
        <v/>
      </c>
      <c r="BF59" s="174" t="str">
        <f t="shared" si="25"/>
        <v/>
      </c>
      <c r="BG59" s="186" t="str">
        <f t="shared" si="26"/>
        <v/>
      </c>
      <c r="BH59" s="175" t="str">
        <f t="shared" si="27"/>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 x14ac:dyDescent="0.35">
      <c r="A60" s="221"/>
      <c r="B60" s="222"/>
      <c r="C60" s="213">
        <v>49</v>
      </c>
      <c r="D60" s="209"/>
      <c r="E60" s="19"/>
      <c r="F60" s="17"/>
      <c r="G60" s="138"/>
      <c r="H60" s="137"/>
      <c r="I60" s="143"/>
      <c r="J60" s="80"/>
      <c r="K60" s="147"/>
      <c r="L60" s="30"/>
      <c r="M60" s="396"/>
      <c r="N60" s="158" t="str">
        <f t="shared" si="28"/>
        <v/>
      </c>
      <c r="O60" s="27"/>
      <c r="P60" s="27"/>
      <c r="Q60" s="27"/>
      <c r="R60" s="27"/>
      <c r="S60" s="27"/>
      <c r="T60" s="30"/>
      <c r="U60" s="31"/>
      <c r="V60" s="32"/>
      <c r="W60" s="320"/>
      <c r="X60" s="318"/>
      <c r="Y60" s="160">
        <f t="shared" si="29"/>
        <v>0</v>
      </c>
      <c r="Z60" s="159">
        <f t="shared" si="30"/>
        <v>0</v>
      </c>
      <c r="AA60" s="328"/>
      <c r="AB60" s="400">
        <f t="shared" si="41"/>
        <v>0</v>
      </c>
      <c r="AC60" s="371"/>
      <c r="AD60" s="226" t="str">
        <f t="shared" si="31"/>
        <v/>
      </c>
      <c r="AE60" s="368">
        <f t="shared" si="32"/>
        <v>0</v>
      </c>
      <c r="AF60" s="340"/>
      <c r="AG60" s="341"/>
      <c r="AH60" s="339"/>
      <c r="AI60" s="161">
        <f t="shared" si="33"/>
        <v>0</v>
      </c>
      <c r="AJ60" s="162">
        <f t="shared" si="34"/>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17"/>
        <v/>
      </c>
      <c r="AX60" s="165" t="str">
        <f t="shared" si="18"/>
        <v/>
      </c>
      <c r="AY60" s="193" t="str">
        <f t="shared" si="19"/>
        <v/>
      </c>
      <c r="AZ60" s="183" t="str">
        <f t="shared" si="20"/>
        <v/>
      </c>
      <c r="BA60" s="173" t="str">
        <f t="shared" si="21"/>
        <v/>
      </c>
      <c r="BB60" s="174" t="str">
        <f t="shared" si="22"/>
        <v/>
      </c>
      <c r="BC60" s="186" t="str">
        <f t="shared" si="48"/>
        <v/>
      </c>
      <c r="BD60" s="174" t="str">
        <f t="shared" si="23"/>
        <v/>
      </c>
      <c r="BE60" s="201" t="str">
        <f t="shared" si="24"/>
        <v/>
      </c>
      <c r="BF60" s="174" t="str">
        <f t="shared" si="25"/>
        <v/>
      </c>
      <c r="BG60" s="186" t="str">
        <f t="shared" si="26"/>
        <v/>
      </c>
      <c r="BH60" s="175" t="str">
        <f t="shared" si="27"/>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 x14ac:dyDescent="0.35">
      <c r="A61" s="221"/>
      <c r="B61" s="222"/>
      <c r="C61" s="214">
        <v>50</v>
      </c>
      <c r="D61" s="205"/>
      <c r="E61" s="24"/>
      <c r="F61" s="17"/>
      <c r="G61" s="134"/>
      <c r="H61" s="139"/>
      <c r="I61" s="141"/>
      <c r="J61" s="25"/>
      <c r="K61" s="145"/>
      <c r="L61" s="28"/>
      <c r="M61" s="395"/>
      <c r="N61" s="158" t="str">
        <f t="shared" si="28"/>
        <v/>
      </c>
      <c r="O61" s="27"/>
      <c r="P61" s="27"/>
      <c r="Q61" s="27"/>
      <c r="R61" s="27"/>
      <c r="S61" s="27"/>
      <c r="T61" s="27"/>
      <c r="U61" s="28"/>
      <c r="V61" s="32"/>
      <c r="W61" s="318"/>
      <c r="X61" s="318"/>
      <c r="Y61" s="160">
        <f t="shared" si="29"/>
        <v>0</v>
      </c>
      <c r="Z61" s="159">
        <f t="shared" si="30"/>
        <v>0</v>
      </c>
      <c r="AA61" s="327"/>
      <c r="AB61" s="400">
        <f t="shared" si="41"/>
        <v>0</v>
      </c>
      <c r="AC61" s="371"/>
      <c r="AD61" s="226" t="str">
        <f t="shared" si="31"/>
        <v/>
      </c>
      <c r="AE61" s="368">
        <f t="shared" si="32"/>
        <v>0</v>
      </c>
      <c r="AF61" s="339"/>
      <c r="AG61" s="342"/>
      <c r="AH61" s="339"/>
      <c r="AI61" s="161">
        <f t="shared" si="33"/>
        <v>0</v>
      </c>
      <c r="AJ61" s="162">
        <f t="shared" si="34"/>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17"/>
        <v/>
      </c>
      <c r="AX61" s="165" t="str">
        <f t="shared" si="18"/>
        <v/>
      </c>
      <c r="AY61" s="193" t="str">
        <f t="shared" si="19"/>
        <v/>
      </c>
      <c r="AZ61" s="183" t="str">
        <f t="shared" si="20"/>
        <v/>
      </c>
      <c r="BA61" s="173" t="str">
        <f t="shared" si="21"/>
        <v/>
      </c>
      <c r="BB61" s="174" t="str">
        <f t="shared" si="22"/>
        <v/>
      </c>
      <c r="BC61" s="186" t="str">
        <f t="shared" si="48"/>
        <v/>
      </c>
      <c r="BD61" s="174" t="str">
        <f t="shared" si="23"/>
        <v/>
      </c>
      <c r="BE61" s="201" t="str">
        <f t="shared" si="24"/>
        <v/>
      </c>
      <c r="BF61" s="174" t="str">
        <f t="shared" si="25"/>
        <v/>
      </c>
      <c r="BG61" s="186" t="str">
        <f t="shared" si="26"/>
        <v/>
      </c>
      <c r="BH61" s="175" t="str">
        <f t="shared" si="27"/>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 x14ac:dyDescent="0.35">
      <c r="A62" s="219"/>
      <c r="B62" s="220"/>
      <c r="C62" s="213">
        <v>51</v>
      </c>
      <c r="D62" s="204"/>
      <c r="E62" s="35"/>
      <c r="F62" s="34"/>
      <c r="G62" s="131"/>
      <c r="H62" s="136"/>
      <c r="I62" s="140"/>
      <c r="J62" s="78"/>
      <c r="K62" s="144"/>
      <c r="L62" s="119"/>
      <c r="M62" s="395"/>
      <c r="N62" s="158" t="str">
        <f t="shared" si="28"/>
        <v/>
      </c>
      <c r="O62" s="321"/>
      <c r="P62" s="315"/>
      <c r="Q62" s="315"/>
      <c r="R62" s="315"/>
      <c r="S62" s="315"/>
      <c r="T62" s="315"/>
      <c r="U62" s="316"/>
      <c r="V62" s="167"/>
      <c r="W62" s="313"/>
      <c r="X62" s="313"/>
      <c r="Y62" s="160">
        <f t="shared" si="29"/>
        <v>0</v>
      </c>
      <c r="Z62" s="159">
        <f t="shared" si="30"/>
        <v>0</v>
      </c>
      <c r="AA62" s="326"/>
      <c r="AB62" s="400">
        <f t="shared" si="41"/>
        <v>0</v>
      </c>
      <c r="AC62" s="370"/>
      <c r="AD62" s="226" t="str">
        <f t="shared" si="31"/>
        <v/>
      </c>
      <c r="AE62" s="368">
        <f t="shared" si="32"/>
        <v>0</v>
      </c>
      <c r="AF62" s="331"/>
      <c r="AG62" s="332"/>
      <c r="AH62" s="331"/>
      <c r="AI62" s="161">
        <f t="shared" si="33"/>
        <v>0</v>
      </c>
      <c r="AJ62" s="162">
        <f t="shared" si="34"/>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17"/>
        <v/>
      </c>
      <c r="AX62" s="165" t="str">
        <f t="shared" si="18"/>
        <v/>
      </c>
      <c r="AY62" s="193" t="str">
        <f t="shared" si="19"/>
        <v/>
      </c>
      <c r="AZ62" s="183" t="str">
        <f t="shared" si="20"/>
        <v/>
      </c>
      <c r="BA62" s="173" t="str">
        <f t="shared" si="21"/>
        <v/>
      </c>
      <c r="BB62" s="174" t="str">
        <f t="shared" si="22"/>
        <v/>
      </c>
      <c r="BC62" s="186" t="str">
        <f t="shared" si="48"/>
        <v/>
      </c>
      <c r="BD62" s="174" t="str">
        <f t="shared" si="23"/>
        <v/>
      </c>
      <c r="BE62" s="201" t="str">
        <f t="shared" si="24"/>
        <v/>
      </c>
      <c r="BF62" s="174" t="str">
        <f t="shared" si="25"/>
        <v/>
      </c>
      <c r="BG62" s="186" t="str">
        <f t="shared" si="26"/>
        <v/>
      </c>
      <c r="BH62" s="175" t="str">
        <f t="shared" si="27"/>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 x14ac:dyDescent="0.35">
      <c r="A63" s="219"/>
      <c r="B63" s="220"/>
      <c r="C63" s="213">
        <v>52</v>
      </c>
      <c r="D63" s="204"/>
      <c r="E63" s="33"/>
      <c r="F63" s="34"/>
      <c r="G63" s="131"/>
      <c r="H63" s="133"/>
      <c r="I63" s="140"/>
      <c r="J63" s="78"/>
      <c r="K63" s="144"/>
      <c r="L63" s="119"/>
      <c r="M63" s="394"/>
      <c r="N63" s="158" t="str">
        <f t="shared" si="28"/>
        <v/>
      </c>
      <c r="O63" s="315"/>
      <c r="P63" s="315"/>
      <c r="Q63" s="315"/>
      <c r="R63" s="315"/>
      <c r="S63" s="315"/>
      <c r="T63" s="316"/>
      <c r="U63" s="317"/>
      <c r="V63" s="167"/>
      <c r="W63" s="313"/>
      <c r="X63" s="313"/>
      <c r="Y63" s="160">
        <f t="shared" si="29"/>
        <v>0</v>
      </c>
      <c r="Z63" s="159">
        <f t="shared" si="30"/>
        <v>0</v>
      </c>
      <c r="AA63" s="326"/>
      <c r="AB63" s="400">
        <f t="shared" si="41"/>
        <v>0</v>
      </c>
      <c r="AC63" s="370"/>
      <c r="AD63" s="226" t="str">
        <f t="shared" si="31"/>
        <v/>
      </c>
      <c r="AE63" s="368">
        <f t="shared" si="32"/>
        <v>0</v>
      </c>
      <c r="AF63" s="331"/>
      <c r="AG63" s="333"/>
      <c r="AH63" s="334"/>
      <c r="AI63" s="161">
        <f t="shared" si="33"/>
        <v>0</v>
      </c>
      <c r="AJ63" s="162">
        <f t="shared" si="34"/>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17"/>
        <v/>
      </c>
      <c r="AX63" s="165" t="str">
        <f t="shared" si="18"/>
        <v/>
      </c>
      <c r="AY63" s="193" t="str">
        <f t="shared" si="19"/>
        <v/>
      </c>
      <c r="AZ63" s="183" t="str">
        <f t="shared" si="20"/>
        <v/>
      </c>
      <c r="BA63" s="173" t="str">
        <f t="shared" si="21"/>
        <v/>
      </c>
      <c r="BB63" s="174" t="str">
        <f t="shared" si="22"/>
        <v/>
      </c>
      <c r="BC63" s="186" t="str">
        <f t="shared" si="48"/>
        <v/>
      </c>
      <c r="BD63" s="174" t="str">
        <f t="shared" si="23"/>
        <v/>
      </c>
      <c r="BE63" s="201" t="str">
        <f t="shared" si="24"/>
        <v/>
      </c>
      <c r="BF63" s="174" t="str">
        <f t="shared" si="25"/>
        <v/>
      </c>
      <c r="BG63" s="186" t="str">
        <f t="shared" si="26"/>
        <v/>
      </c>
      <c r="BH63" s="175" t="str">
        <f t="shared" si="27"/>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 x14ac:dyDescent="0.35">
      <c r="A64" s="219"/>
      <c r="B64" s="220"/>
      <c r="C64" s="213">
        <v>53</v>
      </c>
      <c r="D64" s="204"/>
      <c r="E64" s="33"/>
      <c r="F64" s="34"/>
      <c r="G64" s="134"/>
      <c r="H64" s="135"/>
      <c r="I64" s="141"/>
      <c r="J64" s="25"/>
      <c r="K64" s="145"/>
      <c r="L64" s="28"/>
      <c r="M64" s="395"/>
      <c r="N64" s="158" t="str">
        <f t="shared" si="28"/>
        <v/>
      </c>
      <c r="O64" s="315"/>
      <c r="P64" s="315"/>
      <c r="Q64" s="315"/>
      <c r="R64" s="315"/>
      <c r="S64" s="315"/>
      <c r="T64" s="316"/>
      <c r="U64" s="317"/>
      <c r="V64" s="167"/>
      <c r="W64" s="313"/>
      <c r="X64" s="313"/>
      <c r="Y64" s="160">
        <f t="shared" si="29"/>
        <v>0</v>
      </c>
      <c r="Z64" s="159">
        <f t="shared" si="30"/>
        <v>0</v>
      </c>
      <c r="AA64" s="326"/>
      <c r="AB64" s="400">
        <f t="shared" si="41"/>
        <v>0</v>
      </c>
      <c r="AC64" s="370"/>
      <c r="AD64" s="226" t="str">
        <f t="shared" si="31"/>
        <v/>
      </c>
      <c r="AE64" s="368">
        <f t="shared" si="32"/>
        <v>0</v>
      </c>
      <c r="AF64" s="331"/>
      <c r="AG64" s="333"/>
      <c r="AH64" s="334"/>
      <c r="AI64" s="161">
        <f t="shared" si="33"/>
        <v>0</v>
      </c>
      <c r="AJ64" s="162">
        <f t="shared" si="34"/>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17"/>
        <v/>
      </c>
      <c r="AX64" s="165" t="str">
        <f t="shared" si="18"/>
        <v/>
      </c>
      <c r="AY64" s="193" t="str">
        <f t="shared" si="19"/>
        <v/>
      </c>
      <c r="AZ64" s="183" t="str">
        <f t="shared" si="20"/>
        <v/>
      </c>
      <c r="BA64" s="173" t="str">
        <f t="shared" si="21"/>
        <v/>
      </c>
      <c r="BB64" s="174" t="str">
        <f t="shared" si="22"/>
        <v/>
      </c>
      <c r="BC64" s="186" t="str">
        <f t="shared" si="48"/>
        <v/>
      </c>
      <c r="BD64" s="174" t="str">
        <f t="shared" si="23"/>
        <v/>
      </c>
      <c r="BE64" s="201" t="str">
        <f t="shared" si="24"/>
        <v/>
      </c>
      <c r="BF64" s="174" t="str">
        <f t="shared" si="25"/>
        <v/>
      </c>
      <c r="BG64" s="186" t="str">
        <f t="shared" si="26"/>
        <v/>
      </c>
      <c r="BH64" s="175" t="str">
        <f t="shared" si="27"/>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28"/>
        <v/>
      </c>
      <c r="O65" s="315"/>
      <c r="P65" s="315"/>
      <c r="Q65" s="315"/>
      <c r="R65" s="315"/>
      <c r="S65" s="315"/>
      <c r="T65" s="316"/>
      <c r="U65" s="317"/>
      <c r="V65" s="167"/>
      <c r="W65" s="313"/>
      <c r="X65" s="313"/>
      <c r="Y65" s="160">
        <f t="shared" si="29"/>
        <v>0</v>
      </c>
      <c r="Z65" s="159">
        <f t="shared" si="30"/>
        <v>0</v>
      </c>
      <c r="AA65" s="326"/>
      <c r="AB65" s="400">
        <f t="shared" si="41"/>
        <v>0</v>
      </c>
      <c r="AC65" s="370"/>
      <c r="AD65" s="226" t="str">
        <f t="shared" si="31"/>
        <v/>
      </c>
      <c r="AE65" s="368">
        <f t="shared" si="32"/>
        <v>0</v>
      </c>
      <c r="AF65" s="331"/>
      <c r="AG65" s="333"/>
      <c r="AH65" s="334"/>
      <c r="AI65" s="161">
        <f t="shared" si="33"/>
        <v>0</v>
      </c>
      <c r="AJ65" s="162">
        <f t="shared" si="34"/>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17"/>
        <v/>
      </c>
      <c r="AX65" s="165" t="str">
        <f t="shared" si="18"/>
        <v/>
      </c>
      <c r="AY65" s="193" t="str">
        <f t="shared" si="19"/>
        <v/>
      </c>
      <c r="AZ65" s="183" t="str">
        <f t="shared" si="20"/>
        <v/>
      </c>
      <c r="BA65" s="173" t="str">
        <f t="shared" si="21"/>
        <v/>
      </c>
      <c r="BB65" s="174" t="str">
        <f t="shared" si="22"/>
        <v/>
      </c>
      <c r="BC65" s="186" t="str">
        <f t="shared" si="48"/>
        <v/>
      </c>
      <c r="BD65" s="174" t="str">
        <f t="shared" si="23"/>
        <v/>
      </c>
      <c r="BE65" s="201" t="str">
        <f t="shared" si="24"/>
        <v/>
      </c>
      <c r="BF65" s="174" t="str">
        <f t="shared" si="25"/>
        <v/>
      </c>
      <c r="BG65" s="186" t="str">
        <f t="shared" si="26"/>
        <v/>
      </c>
      <c r="BH65" s="175" t="str">
        <f t="shared" si="27"/>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28"/>
        <v/>
      </c>
      <c r="O66" s="27"/>
      <c r="P66" s="27"/>
      <c r="Q66" s="27"/>
      <c r="R66" s="27"/>
      <c r="S66" s="27"/>
      <c r="T66" s="28"/>
      <c r="U66" s="29"/>
      <c r="V66" s="167"/>
      <c r="W66" s="313"/>
      <c r="X66" s="313"/>
      <c r="Y66" s="160">
        <f t="shared" si="29"/>
        <v>0</v>
      </c>
      <c r="Z66" s="159">
        <f t="shared" si="30"/>
        <v>0</v>
      </c>
      <c r="AA66" s="327"/>
      <c r="AB66" s="400">
        <f t="shared" si="41"/>
        <v>0</v>
      </c>
      <c r="AC66" s="371"/>
      <c r="AD66" s="226" t="str">
        <f t="shared" si="31"/>
        <v/>
      </c>
      <c r="AE66" s="368">
        <f t="shared" si="32"/>
        <v>0</v>
      </c>
      <c r="AF66" s="339"/>
      <c r="AG66" s="338"/>
      <c r="AH66" s="336"/>
      <c r="AI66" s="161">
        <f t="shared" si="33"/>
        <v>0</v>
      </c>
      <c r="AJ66" s="162">
        <f t="shared" si="34"/>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17"/>
        <v/>
      </c>
      <c r="AX66" s="165" t="str">
        <f t="shared" si="18"/>
        <v/>
      </c>
      <c r="AY66" s="193" t="str">
        <f t="shared" si="19"/>
        <v/>
      </c>
      <c r="AZ66" s="183" t="str">
        <f t="shared" si="20"/>
        <v/>
      </c>
      <c r="BA66" s="173" t="str">
        <f t="shared" si="21"/>
        <v/>
      </c>
      <c r="BB66" s="174" t="str">
        <f t="shared" si="22"/>
        <v/>
      </c>
      <c r="BC66" s="186" t="str">
        <f t="shared" si="48"/>
        <v/>
      </c>
      <c r="BD66" s="174" t="str">
        <f t="shared" si="23"/>
        <v/>
      </c>
      <c r="BE66" s="201" t="str">
        <f t="shared" si="24"/>
        <v/>
      </c>
      <c r="BF66" s="174" t="str">
        <f t="shared" si="25"/>
        <v/>
      </c>
      <c r="BG66" s="186" t="str">
        <f t="shared" si="26"/>
        <v/>
      </c>
      <c r="BH66" s="175" t="str">
        <f t="shared" si="27"/>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28"/>
        <v/>
      </c>
      <c r="O67" s="27"/>
      <c r="P67" s="27"/>
      <c r="Q67" s="27"/>
      <c r="R67" s="27"/>
      <c r="S67" s="27"/>
      <c r="T67" s="28"/>
      <c r="U67" s="29"/>
      <c r="V67" s="32"/>
      <c r="W67" s="318"/>
      <c r="X67" s="319"/>
      <c r="Y67" s="160">
        <f t="shared" si="29"/>
        <v>0</v>
      </c>
      <c r="Z67" s="159">
        <f t="shared" si="30"/>
        <v>0</v>
      </c>
      <c r="AA67" s="327"/>
      <c r="AB67" s="400">
        <f t="shared" si="41"/>
        <v>0</v>
      </c>
      <c r="AC67" s="371"/>
      <c r="AD67" s="226" t="str">
        <f t="shared" si="31"/>
        <v/>
      </c>
      <c r="AE67" s="368">
        <f t="shared" si="32"/>
        <v>0</v>
      </c>
      <c r="AF67" s="339"/>
      <c r="AG67" s="338"/>
      <c r="AH67" s="336"/>
      <c r="AI67" s="161">
        <f t="shared" si="33"/>
        <v>0</v>
      </c>
      <c r="AJ67" s="162">
        <f t="shared" si="34"/>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17"/>
        <v/>
      </c>
      <c r="AX67" s="165" t="str">
        <f t="shared" si="18"/>
        <v/>
      </c>
      <c r="AY67" s="193" t="str">
        <f t="shared" si="19"/>
        <v/>
      </c>
      <c r="AZ67" s="183" t="str">
        <f t="shared" si="20"/>
        <v/>
      </c>
      <c r="BA67" s="173" t="str">
        <f t="shared" si="21"/>
        <v/>
      </c>
      <c r="BB67" s="174" t="str">
        <f t="shared" si="22"/>
        <v/>
      </c>
      <c r="BC67" s="186" t="str">
        <f t="shared" si="48"/>
        <v/>
      </c>
      <c r="BD67" s="174" t="str">
        <f t="shared" si="23"/>
        <v/>
      </c>
      <c r="BE67" s="201" t="str">
        <f t="shared" si="24"/>
        <v/>
      </c>
      <c r="BF67" s="174" t="str">
        <f t="shared" si="25"/>
        <v/>
      </c>
      <c r="BG67" s="186" t="str">
        <f t="shared" si="26"/>
        <v/>
      </c>
      <c r="BH67" s="175" t="str">
        <f t="shared" si="27"/>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28"/>
        <v/>
      </c>
      <c r="O68" s="27"/>
      <c r="P68" s="27"/>
      <c r="Q68" s="27"/>
      <c r="R68" s="27"/>
      <c r="S68" s="27"/>
      <c r="T68" s="28"/>
      <c r="U68" s="29"/>
      <c r="V68" s="32"/>
      <c r="W68" s="318"/>
      <c r="X68" s="319"/>
      <c r="Y68" s="160">
        <f t="shared" si="29"/>
        <v>0</v>
      </c>
      <c r="Z68" s="159">
        <f t="shared" si="30"/>
        <v>0</v>
      </c>
      <c r="AA68" s="327"/>
      <c r="AB68" s="400">
        <f t="shared" si="41"/>
        <v>0</v>
      </c>
      <c r="AC68" s="371"/>
      <c r="AD68" s="226" t="str">
        <f t="shared" si="31"/>
        <v/>
      </c>
      <c r="AE68" s="368">
        <f t="shared" si="32"/>
        <v>0</v>
      </c>
      <c r="AF68" s="339"/>
      <c r="AG68" s="338"/>
      <c r="AH68" s="336"/>
      <c r="AI68" s="161">
        <f t="shared" si="33"/>
        <v>0</v>
      </c>
      <c r="AJ68" s="162">
        <f t="shared" si="34"/>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17"/>
        <v/>
      </c>
      <c r="AX68" s="165" t="str">
        <f t="shared" si="18"/>
        <v/>
      </c>
      <c r="AY68" s="193" t="str">
        <f t="shared" si="19"/>
        <v/>
      </c>
      <c r="AZ68" s="183" t="str">
        <f t="shared" si="20"/>
        <v/>
      </c>
      <c r="BA68" s="173" t="str">
        <f t="shared" si="21"/>
        <v/>
      </c>
      <c r="BB68" s="174" t="str">
        <f t="shared" si="22"/>
        <v/>
      </c>
      <c r="BC68" s="186" t="str">
        <f t="shared" si="48"/>
        <v/>
      </c>
      <c r="BD68" s="174" t="str">
        <f t="shared" si="23"/>
        <v/>
      </c>
      <c r="BE68" s="201" t="str">
        <f t="shared" si="24"/>
        <v/>
      </c>
      <c r="BF68" s="174" t="str">
        <f t="shared" si="25"/>
        <v/>
      </c>
      <c r="BG68" s="186" t="str">
        <f t="shared" si="26"/>
        <v/>
      </c>
      <c r="BH68" s="175" t="str">
        <f t="shared" si="27"/>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28"/>
        <v/>
      </c>
      <c r="O69" s="27"/>
      <c r="P69" s="27"/>
      <c r="Q69" s="27"/>
      <c r="R69" s="27"/>
      <c r="S69" s="27"/>
      <c r="T69" s="28"/>
      <c r="U69" s="29"/>
      <c r="V69" s="32"/>
      <c r="W69" s="318"/>
      <c r="X69" s="319"/>
      <c r="Y69" s="160">
        <f t="shared" si="29"/>
        <v>0</v>
      </c>
      <c r="Z69" s="159">
        <f t="shared" si="30"/>
        <v>0</v>
      </c>
      <c r="AA69" s="327"/>
      <c r="AB69" s="400">
        <f t="shared" si="41"/>
        <v>0</v>
      </c>
      <c r="AC69" s="371"/>
      <c r="AD69" s="226" t="str">
        <f t="shared" si="31"/>
        <v/>
      </c>
      <c r="AE69" s="368">
        <f t="shared" si="32"/>
        <v>0</v>
      </c>
      <c r="AF69" s="339"/>
      <c r="AG69" s="338"/>
      <c r="AH69" s="336"/>
      <c r="AI69" s="161">
        <f t="shared" si="33"/>
        <v>0</v>
      </c>
      <c r="AJ69" s="162">
        <f t="shared" si="34"/>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17"/>
        <v/>
      </c>
      <c r="AX69" s="165" t="str">
        <f t="shared" si="18"/>
        <v/>
      </c>
      <c r="AY69" s="193" t="str">
        <f t="shared" si="19"/>
        <v/>
      </c>
      <c r="AZ69" s="183" t="str">
        <f t="shared" si="20"/>
        <v/>
      </c>
      <c r="BA69" s="173" t="str">
        <f t="shared" si="21"/>
        <v/>
      </c>
      <c r="BB69" s="174" t="str">
        <f t="shared" si="22"/>
        <v/>
      </c>
      <c r="BC69" s="186" t="str">
        <f t="shared" si="48"/>
        <v/>
      </c>
      <c r="BD69" s="174" t="str">
        <f t="shared" si="23"/>
        <v/>
      </c>
      <c r="BE69" s="201" t="str">
        <f t="shared" si="24"/>
        <v/>
      </c>
      <c r="BF69" s="174" t="str">
        <f t="shared" si="25"/>
        <v/>
      </c>
      <c r="BG69" s="186" t="str">
        <f t="shared" si="26"/>
        <v/>
      </c>
      <c r="BH69" s="175" t="str">
        <f t="shared" si="27"/>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28"/>
        <v/>
      </c>
      <c r="O70" s="27"/>
      <c r="P70" s="27"/>
      <c r="Q70" s="27"/>
      <c r="R70" s="27"/>
      <c r="S70" s="27"/>
      <c r="T70" s="28"/>
      <c r="U70" s="29"/>
      <c r="V70" s="32"/>
      <c r="W70" s="318"/>
      <c r="X70" s="319"/>
      <c r="Y70" s="160">
        <f t="shared" si="29"/>
        <v>0</v>
      </c>
      <c r="Z70" s="159">
        <f t="shared" si="30"/>
        <v>0</v>
      </c>
      <c r="AA70" s="327"/>
      <c r="AB70" s="400">
        <f t="shared" si="41"/>
        <v>0</v>
      </c>
      <c r="AC70" s="371"/>
      <c r="AD70" s="226" t="str">
        <f t="shared" si="31"/>
        <v/>
      </c>
      <c r="AE70" s="368">
        <f t="shared" si="32"/>
        <v>0</v>
      </c>
      <c r="AF70" s="339"/>
      <c r="AG70" s="338"/>
      <c r="AH70" s="336"/>
      <c r="AI70" s="161">
        <f t="shared" si="33"/>
        <v>0</v>
      </c>
      <c r="AJ70" s="162">
        <f t="shared" si="34"/>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17"/>
        <v/>
      </c>
      <c r="AX70" s="165" t="str">
        <f t="shared" si="18"/>
        <v/>
      </c>
      <c r="AY70" s="193" t="str">
        <f t="shared" si="19"/>
        <v/>
      </c>
      <c r="AZ70" s="183" t="str">
        <f t="shared" si="20"/>
        <v/>
      </c>
      <c r="BA70" s="173" t="str">
        <f t="shared" si="21"/>
        <v/>
      </c>
      <c r="BB70" s="174" t="str">
        <f t="shared" si="22"/>
        <v/>
      </c>
      <c r="BC70" s="186" t="str">
        <f t="shared" si="48"/>
        <v/>
      </c>
      <c r="BD70" s="174" t="str">
        <f t="shared" si="23"/>
        <v/>
      </c>
      <c r="BE70" s="201" t="str">
        <f t="shared" si="24"/>
        <v/>
      </c>
      <c r="BF70" s="174" t="str">
        <f t="shared" si="25"/>
        <v/>
      </c>
      <c r="BG70" s="186" t="str">
        <f t="shared" si="26"/>
        <v/>
      </c>
      <c r="BH70" s="175" t="str">
        <f t="shared" si="27"/>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28"/>
        <v/>
      </c>
      <c r="O71" s="27"/>
      <c r="P71" s="27"/>
      <c r="Q71" s="27"/>
      <c r="R71" s="27"/>
      <c r="S71" s="27"/>
      <c r="T71" s="28"/>
      <c r="U71" s="29"/>
      <c r="V71" s="32"/>
      <c r="W71" s="318"/>
      <c r="X71" s="319"/>
      <c r="Y71" s="160">
        <f t="shared" si="29"/>
        <v>0</v>
      </c>
      <c r="Z71" s="159">
        <f t="shared" si="30"/>
        <v>0</v>
      </c>
      <c r="AA71" s="327"/>
      <c r="AB71" s="400">
        <f t="shared" si="41"/>
        <v>0</v>
      </c>
      <c r="AC71" s="371"/>
      <c r="AD71" s="226" t="str">
        <f t="shared" si="31"/>
        <v/>
      </c>
      <c r="AE71" s="368">
        <f t="shared" si="32"/>
        <v>0</v>
      </c>
      <c r="AF71" s="339"/>
      <c r="AG71" s="338"/>
      <c r="AH71" s="336"/>
      <c r="AI71" s="161">
        <f t="shared" si="33"/>
        <v>0</v>
      </c>
      <c r="AJ71" s="162">
        <f t="shared" si="34"/>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17"/>
        <v/>
      </c>
      <c r="AX71" s="165" t="str">
        <f t="shared" si="18"/>
        <v/>
      </c>
      <c r="AY71" s="193" t="str">
        <f t="shared" si="19"/>
        <v/>
      </c>
      <c r="AZ71" s="183" t="str">
        <f t="shared" si="20"/>
        <v/>
      </c>
      <c r="BA71" s="173" t="str">
        <f t="shared" si="21"/>
        <v/>
      </c>
      <c r="BB71" s="174" t="str">
        <f t="shared" si="22"/>
        <v/>
      </c>
      <c r="BC71" s="186" t="str">
        <f t="shared" si="48"/>
        <v/>
      </c>
      <c r="BD71" s="174" t="str">
        <f t="shared" si="23"/>
        <v/>
      </c>
      <c r="BE71" s="201" t="str">
        <f t="shared" si="24"/>
        <v/>
      </c>
      <c r="BF71" s="174" t="str">
        <f t="shared" si="25"/>
        <v/>
      </c>
      <c r="BG71" s="186" t="str">
        <f t="shared" si="26"/>
        <v/>
      </c>
      <c r="BH71" s="175" t="str">
        <f t="shared" si="27"/>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28"/>
        <v/>
      </c>
      <c r="O72" s="27"/>
      <c r="P72" s="27"/>
      <c r="Q72" s="27"/>
      <c r="R72" s="27"/>
      <c r="S72" s="27"/>
      <c r="T72" s="28"/>
      <c r="U72" s="29"/>
      <c r="V72" s="32"/>
      <c r="W72" s="318"/>
      <c r="X72" s="319"/>
      <c r="Y72" s="160">
        <f t="shared" si="29"/>
        <v>0</v>
      </c>
      <c r="Z72" s="159">
        <f t="shared" si="30"/>
        <v>0</v>
      </c>
      <c r="AA72" s="327"/>
      <c r="AB72" s="400">
        <f t="shared" si="41"/>
        <v>0</v>
      </c>
      <c r="AC72" s="371"/>
      <c r="AD72" s="226" t="str">
        <f t="shared" si="31"/>
        <v/>
      </c>
      <c r="AE72" s="368">
        <f t="shared" si="32"/>
        <v>0</v>
      </c>
      <c r="AF72" s="339"/>
      <c r="AG72" s="338"/>
      <c r="AH72" s="336"/>
      <c r="AI72" s="161">
        <f t="shared" si="33"/>
        <v>0</v>
      </c>
      <c r="AJ72" s="162">
        <f t="shared" si="34"/>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17"/>
        <v/>
      </c>
      <c r="AX72" s="165" t="str">
        <f t="shared" si="18"/>
        <v/>
      </c>
      <c r="AY72" s="193" t="str">
        <f t="shared" si="19"/>
        <v/>
      </c>
      <c r="AZ72" s="183" t="str">
        <f t="shared" si="20"/>
        <v/>
      </c>
      <c r="BA72" s="173" t="str">
        <f t="shared" si="21"/>
        <v/>
      </c>
      <c r="BB72" s="174" t="str">
        <f t="shared" si="22"/>
        <v/>
      </c>
      <c r="BC72" s="186" t="str">
        <f t="shared" si="48"/>
        <v/>
      </c>
      <c r="BD72" s="174" t="str">
        <f t="shared" si="23"/>
        <v/>
      </c>
      <c r="BE72" s="201" t="str">
        <f t="shared" si="24"/>
        <v/>
      </c>
      <c r="BF72" s="174" t="str">
        <f t="shared" si="25"/>
        <v/>
      </c>
      <c r="BG72" s="186" t="str">
        <f t="shared" si="26"/>
        <v/>
      </c>
      <c r="BH72" s="175" t="str">
        <f t="shared" si="27"/>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28"/>
        <v/>
      </c>
      <c r="O73" s="27"/>
      <c r="P73" s="27"/>
      <c r="Q73" s="27"/>
      <c r="R73" s="27"/>
      <c r="S73" s="27"/>
      <c r="T73" s="28"/>
      <c r="U73" s="29"/>
      <c r="V73" s="32"/>
      <c r="W73" s="318"/>
      <c r="X73" s="319"/>
      <c r="Y73" s="160">
        <f t="shared" si="29"/>
        <v>0</v>
      </c>
      <c r="Z73" s="159">
        <f t="shared" si="30"/>
        <v>0</v>
      </c>
      <c r="AA73" s="327"/>
      <c r="AB73" s="400">
        <f t="shared" si="41"/>
        <v>0</v>
      </c>
      <c r="AC73" s="371"/>
      <c r="AD73" s="226" t="str">
        <f t="shared" si="31"/>
        <v/>
      </c>
      <c r="AE73" s="368">
        <f t="shared" si="32"/>
        <v>0</v>
      </c>
      <c r="AF73" s="339"/>
      <c r="AG73" s="338"/>
      <c r="AH73" s="336"/>
      <c r="AI73" s="161">
        <f t="shared" si="33"/>
        <v>0</v>
      </c>
      <c r="AJ73" s="162">
        <f t="shared" si="34"/>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17"/>
        <v/>
      </c>
      <c r="AX73" s="165" t="str">
        <f t="shared" si="18"/>
        <v/>
      </c>
      <c r="AY73" s="193" t="str">
        <f t="shared" si="19"/>
        <v/>
      </c>
      <c r="AZ73" s="183" t="str">
        <f t="shared" si="20"/>
        <v/>
      </c>
      <c r="BA73" s="173" t="str">
        <f t="shared" si="21"/>
        <v/>
      </c>
      <c r="BB73" s="174" t="str">
        <f t="shared" si="22"/>
        <v/>
      </c>
      <c r="BC73" s="186" t="str">
        <f t="shared" si="48"/>
        <v/>
      </c>
      <c r="BD73" s="174" t="str">
        <f t="shared" si="23"/>
        <v/>
      </c>
      <c r="BE73" s="201" t="str">
        <f t="shared" si="24"/>
        <v/>
      </c>
      <c r="BF73" s="174" t="str">
        <f t="shared" si="25"/>
        <v/>
      </c>
      <c r="BG73" s="186" t="str">
        <f t="shared" si="26"/>
        <v/>
      </c>
      <c r="BH73" s="175" t="str">
        <f t="shared" si="27"/>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28"/>
        <v/>
      </c>
      <c r="O74" s="27"/>
      <c r="P74" s="27"/>
      <c r="Q74" s="27"/>
      <c r="R74" s="27"/>
      <c r="S74" s="27"/>
      <c r="T74" s="28"/>
      <c r="U74" s="29"/>
      <c r="V74" s="32"/>
      <c r="W74" s="318"/>
      <c r="X74" s="319"/>
      <c r="Y74" s="160">
        <f t="shared" si="29"/>
        <v>0</v>
      </c>
      <c r="Z74" s="159">
        <f t="shared" si="30"/>
        <v>0</v>
      </c>
      <c r="AA74" s="327"/>
      <c r="AB74" s="400">
        <f t="shared" si="41"/>
        <v>0</v>
      </c>
      <c r="AC74" s="371"/>
      <c r="AD74" s="226" t="str">
        <f t="shared" si="31"/>
        <v/>
      </c>
      <c r="AE74" s="368">
        <f t="shared" si="32"/>
        <v>0</v>
      </c>
      <c r="AF74" s="339"/>
      <c r="AG74" s="338"/>
      <c r="AH74" s="336"/>
      <c r="AI74" s="161">
        <f t="shared" si="33"/>
        <v>0</v>
      </c>
      <c r="AJ74" s="162">
        <f t="shared" si="34"/>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17"/>
        <v/>
      </c>
      <c r="AX74" s="165" t="str">
        <f t="shared" si="18"/>
        <v/>
      </c>
      <c r="AY74" s="193" t="str">
        <f t="shared" si="19"/>
        <v/>
      </c>
      <c r="AZ74" s="183" t="str">
        <f t="shared" si="20"/>
        <v/>
      </c>
      <c r="BA74" s="173" t="str">
        <f t="shared" si="21"/>
        <v/>
      </c>
      <c r="BB74" s="174" t="str">
        <f t="shared" si="22"/>
        <v/>
      </c>
      <c r="BC74" s="186" t="str">
        <f t="shared" si="48"/>
        <v/>
      </c>
      <c r="BD74" s="174" t="str">
        <f t="shared" si="23"/>
        <v/>
      </c>
      <c r="BE74" s="201" t="str">
        <f t="shared" si="24"/>
        <v/>
      </c>
      <c r="BF74" s="174" t="str">
        <f t="shared" si="25"/>
        <v/>
      </c>
      <c r="BG74" s="186" t="str">
        <f t="shared" si="26"/>
        <v/>
      </c>
      <c r="BH74" s="175" t="str">
        <f t="shared" si="27"/>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28"/>
        <v/>
      </c>
      <c r="O75" s="27"/>
      <c r="P75" s="27"/>
      <c r="Q75" s="27"/>
      <c r="R75" s="27"/>
      <c r="S75" s="27"/>
      <c r="T75" s="28"/>
      <c r="U75" s="29"/>
      <c r="V75" s="32"/>
      <c r="W75" s="318"/>
      <c r="X75" s="319"/>
      <c r="Y75" s="160">
        <f t="shared" si="29"/>
        <v>0</v>
      </c>
      <c r="Z75" s="159">
        <f t="shared" si="30"/>
        <v>0</v>
      </c>
      <c r="AA75" s="327"/>
      <c r="AB75" s="400">
        <f t="shared" si="41"/>
        <v>0</v>
      </c>
      <c r="AC75" s="371"/>
      <c r="AD75" s="226" t="str">
        <f t="shared" si="31"/>
        <v/>
      </c>
      <c r="AE75" s="368">
        <f t="shared" si="32"/>
        <v>0</v>
      </c>
      <c r="AF75" s="339"/>
      <c r="AG75" s="338"/>
      <c r="AH75" s="336"/>
      <c r="AI75" s="161">
        <f t="shared" si="33"/>
        <v>0</v>
      </c>
      <c r="AJ75" s="162">
        <f t="shared" si="34"/>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17"/>
        <v/>
      </c>
      <c r="AX75" s="165" t="str">
        <f t="shared" si="18"/>
        <v/>
      </c>
      <c r="AY75" s="193" t="str">
        <f t="shared" si="19"/>
        <v/>
      </c>
      <c r="AZ75" s="183" t="str">
        <f t="shared" si="20"/>
        <v/>
      </c>
      <c r="BA75" s="173" t="str">
        <f t="shared" si="21"/>
        <v/>
      </c>
      <c r="BB75" s="174" t="str">
        <f t="shared" si="22"/>
        <v/>
      </c>
      <c r="BC75" s="186" t="str">
        <f t="shared" si="48"/>
        <v/>
      </c>
      <c r="BD75" s="174" t="str">
        <f t="shared" si="23"/>
        <v/>
      </c>
      <c r="BE75" s="201" t="str">
        <f t="shared" si="24"/>
        <v/>
      </c>
      <c r="BF75" s="174" t="str">
        <f t="shared" si="25"/>
        <v/>
      </c>
      <c r="BG75" s="186" t="str">
        <f t="shared" si="26"/>
        <v/>
      </c>
      <c r="BH75" s="175" t="str">
        <f t="shared" si="27"/>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28"/>
        <v/>
      </c>
      <c r="O76" s="27"/>
      <c r="P76" s="27"/>
      <c r="Q76" s="27"/>
      <c r="R76" s="27"/>
      <c r="S76" s="27"/>
      <c r="T76" s="28"/>
      <c r="U76" s="29"/>
      <c r="V76" s="32"/>
      <c r="W76" s="318"/>
      <c r="X76" s="319"/>
      <c r="Y76" s="160">
        <f t="shared" ref="Y76:Y139" si="49">V76+W76+X76</f>
        <v>0</v>
      </c>
      <c r="Z76" s="159">
        <f t="shared" si="30"/>
        <v>0</v>
      </c>
      <c r="AA76" s="327"/>
      <c r="AB76" s="400">
        <f t="shared" si="41"/>
        <v>0</v>
      </c>
      <c r="AC76" s="371"/>
      <c r="AD76" s="226" t="str">
        <f t="shared" ref="AD76:AD139" si="50">IF(F76="x",(0-((V76*10)+(W76*20))),"")</f>
        <v/>
      </c>
      <c r="AE76" s="368">
        <f t="shared" si="32"/>
        <v>0</v>
      </c>
      <c r="AF76" s="339"/>
      <c r="AG76" s="338"/>
      <c r="AH76" s="336"/>
      <c r="AI76" s="161">
        <f t="shared" si="33"/>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N12:N1011 I10:J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25" right="0.25" top="0.75" bottom="0.75" header="0.3" footer="0.3"/>
  <pageSetup paperSize="17"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ignoredErrors>
    <ignoredError sqref="AI11 AA11:AF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10"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68" t="s">
        <v>3417</v>
      </c>
      <c r="D1" s="769"/>
      <c r="E1" s="769"/>
      <c r="F1" s="770"/>
      <c r="G1" s="770"/>
      <c r="H1" s="770"/>
      <c r="I1" s="771"/>
      <c r="J1" s="772"/>
      <c r="K1" s="703" t="s">
        <v>5</v>
      </c>
      <c r="L1" s="704"/>
      <c r="M1" s="705" t="s">
        <v>2638</v>
      </c>
      <c r="N1" s="706"/>
      <c r="O1" s="707"/>
      <c r="P1" s="707"/>
      <c r="Q1" s="707"/>
      <c r="R1" s="707"/>
      <c r="S1" s="707"/>
      <c r="T1" s="707"/>
      <c r="U1" s="708"/>
      <c r="V1" s="709" t="s">
        <v>43</v>
      </c>
      <c r="W1" s="710"/>
      <c r="X1" s="710"/>
      <c r="Y1" s="710"/>
      <c r="Z1" s="710"/>
      <c r="AA1" s="710"/>
      <c r="AB1" s="710"/>
      <c r="AC1" s="710"/>
      <c r="AD1" s="710"/>
      <c r="AE1" s="711"/>
      <c r="AF1" s="712" t="s">
        <v>42</v>
      </c>
      <c r="AG1" s="713"/>
      <c r="AH1" s="720" t="s">
        <v>3438</v>
      </c>
      <c r="AI1" s="721"/>
      <c r="AJ1" s="721"/>
      <c r="AK1" s="721"/>
      <c r="AL1" s="720" t="s">
        <v>3439</v>
      </c>
      <c r="AM1" s="721"/>
      <c r="AN1" s="721"/>
      <c r="AO1" s="721"/>
      <c r="AP1" s="692" t="s">
        <v>2659</v>
      </c>
      <c r="AQ1" s="760"/>
      <c r="AR1" s="760"/>
      <c r="AS1" s="761"/>
      <c r="AT1" s="695" t="s">
        <v>2663</v>
      </c>
      <c r="AU1" s="696"/>
      <c r="AV1" s="696"/>
      <c r="AW1" s="696"/>
      <c r="AX1" s="696"/>
      <c r="AY1" s="696"/>
      <c r="AZ1" s="696"/>
      <c r="BA1" s="697"/>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735" t="s">
        <v>2618</v>
      </c>
      <c r="H4" s="736"/>
      <c r="I4" s="737" t="s">
        <v>2702</v>
      </c>
      <c r="J4" s="738"/>
      <c r="K4" s="739"/>
      <c r="L4" s="740"/>
      <c r="M4" s="361" t="s">
        <v>2619</v>
      </c>
      <c r="N4" s="237" t="s">
        <v>2615</v>
      </c>
      <c r="O4" s="741" t="s">
        <v>3416</v>
      </c>
      <c r="P4" s="742"/>
      <c r="Q4" s="742"/>
      <c r="R4" s="742"/>
      <c r="S4" s="742"/>
      <c r="T4" s="742"/>
      <c r="U4" s="743"/>
      <c r="V4" s="744" t="s">
        <v>2703</v>
      </c>
      <c r="W4" s="745"/>
      <c r="X4" s="745"/>
      <c r="Y4" s="714" t="s">
        <v>44</v>
      </c>
      <c r="Z4" s="715"/>
      <c r="AA4" s="362" t="s">
        <v>40</v>
      </c>
      <c r="AB4" s="716" t="s">
        <v>3394</v>
      </c>
      <c r="AC4" s="717"/>
      <c r="AD4" s="766" t="s">
        <v>3393</v>
      </c>
      <c r="AE4" s="767"/>
      <c r="AF4" s="401" t="s">
        <v>3403</v>
      </c>
      <c r="AG4" s="402" t="s">
        <v>3404</v>
      </c>
      <c r="AH4" s="363" t="s">
        <v>2673</v>
      </c>
      <c r="AI4" s="754" t="s">
        <v>7</v>
      </c>
      <c r="AJ4" s="755"/>
      <c r="AK4" s="756"/>
      <c r="AL4" s="757" t="s">
        <v>7</v>
      </c>
      <c r="AM4" s="758"/>
      <c r="AN4" s="758"/>
      <c r="AO4" s="759"/>
      <c r="AP4" s="750" t="s">
        <v>7</v>
      </c>
      <c r="AQ4" s="751"/>
      <c r="AR4" s="751"/>
      <c r="AS4" s="752"/>
      <c r="AT4" s="750" t="s">
        <v>7</v>
      </c>
      <c r="AU4" s="751"/>
      <c r="AV4" s="751"/>
      <c r="AW4" s="751"/>
      <c r="AX4" s="751"/>
      <c r="AY4" s="751"/>
      <c r="AZ4" s="751"/>
      <c r="BA4" s="75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62" t="s">
        <v>3419</v>
      </c>
      <c r="B9" s="76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64" t="s">
        <v>3392</v>
      </c>
      <c r="B10" s="76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733" t="s">
        <v>3391</v>
      </c>
      <c r="B11" s="73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Park-Chun, Coranne</cp:lastModifiedBy>
  <cp:lastPrinted>2021-04-13T00:24:52Z</cp:lastPrinted>
  <dcterms:created xsi:type="dcterms:W3CDTF">2013-04-08T20:12:31Z</dcterms:created>
  <dcterms:modified xsi:type="dcterms:W3CDTF">2021-04-13T00:24:58Z</dcterms:modified>
</cp:coreProperties>
</file>