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K:\DECRYPT\LL\OIP\1-2017 to 6-2017 Req for Recds\"/>
    </mc:Choice>
  </mc:AlternateContent>
  <bookViews>
    <workbookView xWindow="0" yWindow="0" windowWidth="23040" windowHeight="9120" tabRatio="611"/>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52511"/>
</workbook>
</file>

<file path=xl/calcChain.xml><?xml version="1.0" encoding="utf-8"?>
<calcChain xmlns="http://schemas.openxmlformats.org/spreadsheetml/2006/main">
  <c r="AD11" i="3" l="1"/>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B281" i="3"/>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B338" i="3"/>
  <c r="BA339" i="3"/>
  <c r="BA340" i="3"/>
  <c r="BB340" i="3"/>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B363" i="3"/>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c r="BA421" i="3"/>
  <c r="BC421" i="3" s="1"/>
  <c r="BB421" i="3"/>
  <c r="BA422" i="3"/>
  <c r="BB422" i="3" s="1"/>
  <c r="BA423" i="3"/>
  <c r="BB423" i="3" s="1"/>
  <c r="BA424" i="3"/>
  <c r="BB424" i="3" s="1"/>
  <c r="BA425" i="3"/>
  <c r="BB425" i="3" s="1"/>
  <c r="BA426" i="3"/>
  <c r="BC426" i="3" s="1"/>
  <c r="BB426" i="3"/>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B507" i="3"/>
  <c r="BA508" i="3"/>
  <c r="BC508" i="3" s="1"/>
  <c r="BA509" i="3"/>
  <c r="BB509" i="3" s="1"/>
  <c r="BA510" i="3"/>
  <c r="BB510" i="3" s="1"/>
  <c r="BA511" i="3"/>
  <c r="BA512" i="3"/>
  <c r="BB512" i="3"/>
  <c r="BA513" i="3"/>
  <c r="BC513" i="3" s="1"/>
  <c r="BA514" i="3"/>
  <c r="BC514" i="3" s="1"/>
  <c r="BB514" i="3"/>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B655" i="3"/>
  <c r="BA656" i="3"/>
  <c r="BB656" i="3" s="1"/>
  <c r="BA657" i="3"/>
  <c r="BB657" i="3" s="1"/>
  <c r="BA658" i="3"/>
  <c r="BB658" i="3" s="1"/>
  <c r="BA659" i="3"/>
  <c r="BB659" i="3"/>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B714" i="3"/>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B726" i="3"/>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B827" i="3"/>
  <c r="BA828" i="3"/>
  <c r="BA829" i="3"/>
  <c r="BA830" i="3"/>
  <c r="BB830" i="3" s="1"/>
  <c r="BA831" i="3"/>
  <c r="BB831" i="3" s="1"/>
  <c r="BA832" i="3"/>
  <c r="BB832" i="3" s="1"/>
  <c r="BA833" i="3"/>
  <c r="BB833" i="3"/>
  <c r="BA834" i="3"/>
  <c r="BC834" i="3" s="1"/>
  <c r="BA835" i="3"/>
  <c r="BB835" i="3" s="1"/>
  <c r="BA836" i="3"/>
  <c r="BC836" i="3" s="1"/>
  <c r="BA837" i="3"/>
  <c r="BB837" i="3" s="1"/>
  <c r="BA838" i="3"/>
  <c r="BB838" i="3"/>
  <c r="BA839" i="3"/>
  <c r="BB839" i="3"/>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B865" i="3"/>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B888" i="3"/>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B1002" i="3"/>
  <c r="BA1003" i="3"/>
  <c r="BB1003" i="3" s="1"/>
  <c r="BA1004" i="3"/>
  <c r="BB1004" i="3" s="1"/>
  <c r="BA1005" i="3"/>
  <c r="BB1005" i="3" s="1"/>
  <c r="BA1006" i="3"/>
  <c r="BC1006" i="3" s="1"/>
  <c r="BA1007" i="3"/>
  <c r="BC1007" i="3" s="1"/>
  <c r="BA1008" i="3"/>
  <c r="BB1008" i="3" s="1"/>
  <c r="BA1009" i="3"/>
  <c r="BA1010" i="3"/>
  <c r="BA1011" i="3"/>
  <c r="BB1011" i="3" s="1"/>
  <c r="BC969" i="3"/>
  <c r="BC944" i="3"/>
  <c r="BC886" i="3"/>
  <c r="BC879" i="3"/>
  <c r="BC838" i="3"/>
  <c r="BC837" i="3"/>
  <c r="BC833"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AV10" i="4" l="1"/>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<sst xmlns="http://schemas.openxmlformats.org/spreadsheetml/2006/main" count="7299" uniqueCount="3449">
  <si>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</si>
  <si>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</si>
  <si>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</si>
  <si>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</si>
  <si>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</si>
  <si>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</si>
  <si>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</si>
  <si>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</si>
  <si>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</si>
  <si>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</si>
  <si>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</si>
  <si>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</si>
  <si>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</si>
  <si>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</si>
  <si>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</si>
  <si>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</si>
  <si>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</si>
  <si>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</si>
  <si>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</si>
  <si>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</si>
  <si>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</si>
  <si>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</si>
  <si>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</si>
  <si>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</si>
  <si>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</si>
  <si>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</si>
  <si>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</si>
  <si>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</si>
  <si>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</si>
  <si>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</si>
  <si>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</si>
  <si>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</si>
  <si>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</si>
  <si>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</si>
  <si>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</si>
  <si>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</si>
  <si>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</si>
  <si>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</si>
  <si>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</si>
  <si>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</si>
  <si>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</si>
  <si>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</si>
  <si>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</si>
  <si>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</si>
  <si>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</si>
  <si>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</si>
  <si>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</si>
  <si>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</si>
  <si>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</si>
  <si>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</si>
  <si>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</si>
  <si>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</si>
  <si>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</si>
  <si>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</si>
  <si>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</si>
  <si>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</si>
  <si>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</si>
  <si>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</si>
  <si>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</si>
  <si>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</si>
  <si>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</si>
  <si>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</si>
  <si>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</si>
  <si>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</si>
  <si>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</si>
  <si>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</si>
  <si>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</si>
  <si>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</si>
  <si>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</si>
  <si>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</si>
  <si>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</si>
  <si>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</si>
  <si>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</si>
  <si>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</si>
  <si>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</si>
  <si>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</si>
  <si>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</si>
  <si>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</si>
  <si>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</si>
  <si>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</si>
  <si>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</si>
  <si>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</si>
  <si>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</si>
  <si>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</si>
  <si>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</si>
  <si>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</si>
  <si>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</si>
  <si>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</si>
  <si>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</si>
  <si>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</si>
  <si>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</si>
  <si>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</si>
  <si>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</si>
  <si>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</si>
  <si>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</si>
  <si>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</si>
  <si>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</si>
  <si>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</si>
  <si>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</si>
  <si>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</si>
  <si>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</si>
  <si>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</si>
  <si>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</si>
  <si>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</si>
  <si>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</si>
  <si>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</si>
  <si>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</si>
  <si>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</si>
  <si>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</si>
  <si>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</si>
  <si>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</si>
  <si>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</si>
  <si>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</si>
  <si>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</si>
  <si>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</si>
  <si>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</si>
  <si>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</si>
  <si>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</si>
  <si>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</si>
  <si>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</si>
  <si>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</si>
  <si>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</si>
  <si>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</si>
  <si>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</si>
  <si>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</si>
  <si>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</si>
  <si>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</si>
  <si>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</si>
  <si>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</si>
  <si>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</si>
  <si>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</si>
  <si>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</si>
  <si>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</si>
  <si>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</si>
  <si>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</si>
  <si>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</si>
  <si>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</si>
  <si>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</si>
  <si>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</si>
  <si>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</si>
  <si>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</si>
  <si>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</si>
  <si>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</si>
  <si>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</si>
  <si>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</si>
  <si>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</si>
  <si>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</si>
  <si>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</si>
  <si>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</si>
  <si>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</si>
  <si>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</si>
  <si>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</si>
  <si>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</si>
  <si>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</si>
  <si>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</si>
  <si>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</si>
  <si>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</si>
  <si>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</si>
  <si>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</si>
  <si>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</si>
  <si>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</si>
  <si>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</si>
  <si>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</si>
  <si>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</si>
  <si>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</si>
  <si>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</si>
  <si>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</si>
  <si>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</si>
  <si>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</si>
  <si>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</si>
  <si>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</si>
  <si>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</si>
  <si>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</si>
  <si>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</si>
  <si>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</si>
  <si>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</si>
  <si>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</si>
  <si>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</si>
  <si>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</si>
  <si>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</si>
  <si>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</si>
  <si>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</si>
  <si>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</si>
  <si>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</si>
  <si>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</si>
  <si>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</si>
  <si>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</si>
  <si>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</si>
  <si>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</si>
  <si>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</si>
  <si>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</si>
  <si>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</si>
  <si>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</si>
  <si>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</si>
  <si>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</si>
  <si>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</si>
  <si>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</si>
  <si>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</si>
  <si>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</si>
  <si>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</si>
  <si>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</si>
  <si>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</si>
  <si>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</si>
  <si>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</si>
  <si>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</si>
  <si>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</si>
  <si>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</si>
  <si>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</si>
  <si>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</si>
  <si>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</si>
  <si>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</si>
  <si>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</si>
  <si>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</si>
  <si>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</si>
  <si>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</si>
  <si>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</si>
  <si>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</si>
  <si>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</si>
  <si>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</si>
  <si>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</si>
  <si>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</si>
  <si>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</si>
  <si>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</si>
  <si>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</si>
  <si>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</si>
  <si>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</si>
  <si>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</si>
  <si>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</si>
  <si>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</si>
  <si>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</si>
  <si>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</si>
  <si>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</si>
  <si>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</si>
  <si>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</si>
  <si>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</si>
  <si>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</si>
  <si>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</si>
  <si>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</si>
  <si>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</si>
  <si>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</si>
  <si>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</si>
  <si>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</si>
  <si>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</si>
  <si>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</si>
  <si>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</si>
  <si>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</si>
  <si>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</si>
  <si>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</si>
  <si>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</si>
  <si>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</si>
  <si>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</si>
  <si>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</si>
  <si>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</si>
  <si>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</si>
  <si>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</si>
  <si>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</si>
  <si>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</si>
  <si>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</si>
  <si>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</si>
  <si>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</si>
  <si>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</si>
  <si>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</si>
  <si>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</si>
  <si>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</si>
  <si>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</si>
  <si>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</si>
  <si>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</si>
  <si>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</si>
  <si>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</si>
  <si>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</si>
  <si>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</si>
  <si>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</si>
  <si>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</si>
  <si>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</si>
  <si>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</si>
  <si>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</si>
  <si>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</si>
  <si>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</si>
  <si>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</si>
  <si>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</si>
  <si>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</si>
  <si>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</si>
  <si>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</si>
  <si>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</si>
  <si>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</si>
  <si>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</si>
  <si>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</si>
  <si>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</si>
  <si>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</si>
  <si>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</si>
  <si>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</si>
  <si>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</si>
  <si>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</si>
  <si>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</si>
  <si>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</si>
  <si>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</si>
  <si>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</si>
  <si>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</si>
  <si>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</si>
  <si>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</si>
  <si>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</si>
  <si>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</si>
  <si>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</si>
  <si>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</si>
  <si>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</si>
  <si>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</si>
  <si>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</si>
  <si>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</si>
  <si>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</si>
  <si>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</si>
  <si>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</si>
  <si>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</si>
  <si>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</si>
  <si>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</si>
  <si>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</si>
  <si>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</si>
  <si>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</si>
  <si>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</si>
  <si>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</si>
  <si>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</si>
  <si>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</si>
  <si>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</si>
  <si>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</si>
  <si>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</si>
  <si>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</si>
  <si>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</si>
  <si>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</si>
  <si>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</si>
  <si>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</si>
  <si>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</si>
  <si>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</si>
  <si>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</si>
  <si>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</si>
  <si>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</si>
  <si>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</si>
  <si>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</si>
  <si>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</si>
  <si>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</si>
  <si>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</si>
  <si>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</si>
  <si>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</si>
  <si>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</si>
  <si>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</si>
  <si>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</si>
  <si>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</si>
  <si>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</si>
  <si>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</si>
  <si>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</si>
  <si>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</si>
  <si>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</si>
  <si>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</si>
  <si>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</si>
  <si>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</si>
  <si>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</si>
  <si>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</si>
  <si>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</si>
  <si>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</si>
  <si>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</si>
  <si>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</si>
  <si>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</si>
  <si>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</si>
  <si>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</si>
  <si>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</si>
  <si>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</si>
  <si>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</si>
  <si>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</si>
  <si>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</si>
  <si>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</si>
  <si>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</si>
  <si>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</si>
  <si>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</si>
  <si>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</si>
  <si>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</si>
  <si>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</si>
  <si>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</si>
  <si>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</si>
  <si>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</si>
  <si>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</si>
  <si>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</si>
  <si>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</si>
  <si>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</si>
  <si>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</si>
  <si>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</si>
  <si>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</si>
  <si>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</si>
  <si>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</si>
  <si>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</si>
  <si>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</si>
  <si>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</si>
  <si>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</si>
  <si>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</si>
  <si>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</si>
  <si>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</si>
  <si>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</si>
  <si>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</si>
  <si>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</si>
  <si>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</si>
  <si>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</si>
  <si>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</si>
  <si>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</si>
  <si>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</si>
  <si>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</si>
  <si>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</si>
  <si>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</si>
  <si>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</si>
  <si>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</si>
  <si>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</si>
  <si>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</si>
  <si>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</si>
  <si>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</si>
  <si>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</si>
  <si>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</si>
  <si>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</si>
  <si>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</si>
  <si>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</si>
  <si>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</si>
  <si>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</si>
  <si>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</si>
  <si>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</si>
  <si>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</si>
  <si>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</si>
  <si>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</si>
  <si>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</si>
  <si>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</si>
  <si>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</si>
  <si>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</si>
  <si>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</si>
  <si>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</si>
  <si>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</si>
  <si>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</si>
  <si>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</si>
  <si>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</si>
  <si>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</si>
  <si>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</si>
  <si>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</si>
  <si>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</si>
  <si>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</si>
  <si>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</si>
  <si>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</si>
  <si>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</si>
  <si>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</si>
  <si>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</si>
  <si>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</si>
  <si>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</si>
  <si>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</si>
  <si>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</si>
  <si>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</si>
  <si>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</si>
  <si>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</si>
  <si>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</si>
  <si>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</si>
  <si>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</si>
  <si>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</si>
  <si>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</si>
  <si>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</si>
  <si>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</si>
  <si>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</si>
  <si>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</si>
  <si>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</si>
  <si>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</si>
  <si>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</si>
  <si>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</si>
  <si>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</si>
  <si>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</si>
  <si>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</si>
  <si>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</si>
  <si>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</si>
  <si>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</si>
  <si>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</si>
  <si>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</si>
  <si>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</si>
  <si>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</si>
  <si>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</si>
  <si>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</si>
  <si>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</si>
  <si>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</si>
  <si>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</si>
  <si>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</si>
  <si>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</si>
  <si>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</si>
  <si>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</si>
  <si>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</si>
  <si>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</si>
  <si>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</si>
  <si>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</si>
  <si>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</si>
  <si>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</si>
  <si>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</si>
  <si>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</si>
  <si>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</si>
  <si>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</si>
  <si>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</si>
  <si>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</si>
  <si>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</si>
  <si>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</si>
  <si>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</si>
  <si>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</si>
  <si>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</si>
  <si>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</si>
  <si>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</si>
  <si>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</si>
  <si>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</si>
  <si>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</si>
  <si>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</si>
  <si>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</si>
  <si>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</si>
  <si>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</si>
  <si>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</si>
  <si>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</si>
  <si>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</si>
  <si>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</si>
  <si>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</si>
  <si>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</si>
  <si>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</si>
  <si>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</si>
  <si>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</si>
  <si>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</si>
  <si>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</si>
  <si>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</si>
  <si>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</si>
  <si>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</si>
  <si>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</si>
  <si>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</si>
  <si>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</si>
  <si>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</si>
  <si>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</si>
  <si>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</si>
  <si>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</si>
  <si>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</si>
  <si>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</si>
  <si>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</si>
  <si>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</si>
  <si>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</si>
  <si>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</si>
  <si>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</si>
  <si>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</si>
  <si>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</si>
  <si>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</si>
  <si>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</si>
  <si>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</si>
  <si>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</si>
  <si>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</si>
  <si>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</si>
  <si>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</si>
  <si>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</si>
  <si>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</si>
  <si>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</si>
  <si>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</si>
  <si>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</si>
  <si>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</si>
  <si>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</si>
  <si>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</si>
  <si>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</si>
  <si>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</si>
  <si>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</si>
  <si>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</si>
  <si>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</si>
  <si>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</si>
  <si>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</si>
  <si>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</si>
  <si>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</si>
  <si>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</si>
  <si>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</si>
  <si>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</si>
  <si>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</si>
  <si>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</si>
  <si>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</si>
  <si>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</si>
  <si>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</si>
  <si>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</si>
  <si>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</si>
  <si>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</si>
  <si>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</si>
  <si>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</si>
  <si>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</si>
  <si>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</si>
  <si>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</si>
  <si>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</si>
  <si>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</si>
  <si>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</si>
  <si>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</si>
  <si>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</si>
  <si>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</si>
  <si>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</si>
  <si>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</si>
  <si>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</si>
  <si>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</si>
  <si>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</si>
  <si>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</si>
  <si>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</si>
  <si>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</si>
  <si>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</si>
  <si>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</si>
  <si>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</si>
  <si>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</si>
  <si>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</si>
  <si>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</si>
  <si>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</si>
  <si>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</si>
  <si>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</si>
  <si>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</si>
  <si>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</si>
  <si>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</si>
  <si>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</si>
  <si>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</si>
  <si>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</si>
  <si>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</si>
  <si>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</si>
  <si>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</si>
  <si>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</si>
  <si>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</si>
  <si>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</si>
  <si>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</si>
  <si>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</si>
  <si>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</si>
  <si>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</si>
  <si>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</si>
  <si>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</si>
  <si>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</si>
  <si>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</si>
  <si>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</si>
  <si>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</si>
  <si>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</si>
  <si>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</si>
  <si>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</si>
  <si>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</si>
  <si>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</si>
  <si>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</si>
  <si>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</si>
  <si>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</si>
  <si>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</si>
  <si>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</si>
  <si>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</si>
  <si>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</si>
  <si>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</si>
  <si>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</si>
  <si>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</si>
  <si>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</si>
  <si>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</si>
  <si>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</si>
  <si>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</si>
  <si>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</si>
  <si>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</si>
  <si>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</si>
  <si>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</si>
  <si>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</si>
  <si>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</si>
  <si>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</si>
  <si>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</si>
  <si>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</si>
  <si>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</si>
  <si>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</si>
  <si>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</si>
  <si>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</si>
  <si>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</si>
  <si>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</si>
  <si>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</si>
  <si>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</si>
  <si>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</si>
  <si>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</si>
  <si>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</si>
  <si>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</si>
  <si>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</si>
  <si>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</si>
  <si>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</si>
  <si>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</si>
  <si>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</si>
  <si>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</si>
  <si>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</si>
  <si>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</si>
  <si>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</si>
  <si>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</si>
  <si>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</si>
  <si>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</si>
  <si>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</si>
  <si>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</si>
  <si>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</si>
  <si>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</si>
  <si>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</si>
  <si>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</si>
  <si>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</si>
  <si>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</si>
  <si>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</si>
  <si>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</si>
  <si>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</si>
  <si>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</si>
  <si>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</si>
  <si>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</si>
  <si>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</si>
  <si>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</si>
  <si>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</si>
  <si>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</si>
  <si>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</si>
  <si>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</si>
  <si>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</si>
  <si>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</si>
  <si>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</si>
  <si>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</si>
  <si>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</si>
  <si>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</si>
  <si>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</si>
  <si>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</si>
  <si>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</si>
  <si>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</si>
  <si>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</si>
  <si>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</si>
  <si>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</si>
  <si>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</si>
  <si>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</si>
  <si>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</si>
  <si>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</si>
  <si>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</si>
  <si>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</si>
  <si>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</si>
  <si>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</si>
  <si>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</si>
  <si>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</si>
  <si>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</si>
  <si>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</si>
  <si>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</si>
  <si>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</si>
  <si>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</si>
  <si>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</si>
  <si>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</si>
  <si>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</si>
  <si>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</si>
  <si>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</si>
  <si>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</si>
  <si>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</si>
  <si>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</si>
  <si>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</si>
  <si>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</si>
  <si>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</si>
  <si>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</si>
  <si>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</si>
  <si>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</si>
  <si>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</si>
  <si>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</si>
  <si>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</si>
  <si>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</si>
  <si>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</si>
  <si>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</si>
  <si>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</si>
  <si>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</si>
  <si>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</si>
  <si>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</si>
  <si>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</si>
  <si>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</si>
  <si>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</si>
  <si>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</si>
  <si>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</si>
  <si>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</si>
  <si>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</si>
  <si>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</si>
  <si>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</si>
  <si>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</si>
  <si>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</si>
  <si>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</si>
  <si>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</si>
  <si>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</si>
  <si>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</si>
  <si>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</si>
  <si>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</si>
  <si>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</si>
  <si>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</si>
  <si>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</si>
  <si>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</si>
  <si>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</si>
  <si>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</si>
  <si>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</si>
  <si>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</si>
  <si>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</si>
  <si>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</si>
  <si>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</si>
  <si>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</si>
  <si>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</si>
  <si>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</si>
  <si>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</si>
  <si>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</si>
  <si>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</si>
  <si>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</si>
  <si>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</si>
  <si>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</si>
  <si>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</si>
  <si>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</si>
  <si>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</si>
  <si>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</si>
  <si>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</si>
  <si>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</si>
  <si>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</si>
  <si>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</si>
  <si>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</si>
  <si>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</si>
  <si>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</si>
  <si>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</si>
  <si>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</si>
  <si>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</si>
  <si>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</si>
  <si>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</si>
  <si>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</si>
  <si>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</si>
  <si>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</si>
  <si>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</si>
  <si>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</si>
  <si>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</si>
  <si>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</si>
  <si>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</si>
  <si>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</si>
  <si>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</si>
  <si>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</si>
  <si>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</si>
  <si>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</si>
  <si>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</si>
  <si>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</si>
  <si>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</si>
  <si>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</si>
  <si>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</si>
  <si>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</si>
  <si>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</si>
  <si>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</si>
  <si>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</si>
  <si>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</si>
  <si>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</si>
  <si>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</si>
  <si>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</si>
  <si>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</si>
  <si>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</si>
  <si>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</si>
  <si>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</si>
  <si>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</si>
  <si>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</si>
  <si>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</si>
  <si>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</si>
  <si>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</si>
  <si>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</si>
  <si>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</si>
  <si>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</si>
  <si>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</si>
  <si>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</si>
  <si>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</si>
  <si>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</si>
  <si>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</si>
  <si>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</si>
  <si>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</si>
  <si>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</si>
  <si>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</si>
  <si>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</si>
  <si>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</si>
  <si>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</si>
  <si>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</si>
  <si>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</si>
  <si>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</si>
  <si>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</si>
  <si>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</si>
  <si>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</si>
  <si>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</si>
  <si>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</si>
  <si>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</si>
  <si>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</si>
  <si>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</si>
  <si>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</si>
  <si>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</si>
  <si>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</si>
  <si>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</si>
  <si>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</si>
  <si>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</si>
  <si>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</si>
  <si>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</si>
  <si>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</si>
  <si>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</si>
  <si>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</si>
  <si>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</si>
  <si>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</si>
  <si>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</si>
  <si>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</si>
  <si>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</si>
  <si>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</si>
  <si>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</si>
  <si>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</si>
  <si>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</si>
  <si>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</si>
  <si>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</si>
  <si>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</si>
  <si>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</si>
  <si>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</si>
  <si>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</si>
  <si>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</si>
  <si>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</si>
  <si>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</si>
  <si>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</si>
  <si>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</si>
  <si>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</si>
  <si>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</si>
  <si>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</si>
  <si>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</si>
  <si>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</si>
  <si>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</si>
  <si>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</si>
  <si>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</si>
  <si>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</si>
  <si>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</si>
  <si>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</si>
  <si>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</si>
  <si>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</si>
  <si>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</si>
  <si>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</si>
  <si>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</si>
  <si>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</si>
  <si>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</si>
  <si>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</si>
  <si>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</si>
  <si>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</si>
  <si>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</si>
  <si>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</si>
  <si>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</si>
  <si>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</si>
  <si>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</si>
  <si>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</si>
  <si>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</si>
  <si>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</si>
  <si>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</si>
  <si>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</si>
  <si>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</si>
  <si>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</si>
  <si>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</si>
  <si>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</si>
  <si>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</si>
  <si>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</si>
  <si>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</si>
  <si>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</si>
  <si>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</si>
  <si>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</si>
  <si>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</si>
  <si>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</si>
  <si>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</si>
  <si>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</si>
  <si>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</si>
  <si>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</si>
  <si>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</si>
  <si>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</si>
  <si>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</si>
  <si>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</si>
  <si>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</si>
  <si>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</si>
  <si>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</si>
  <si>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</si>
  <si>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</si>
  <si>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</si>
  <si>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</si>
  <si>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</si>
  <si>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</si>
  <si>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</si>
  <si>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</si>
  <si>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</si>
  <si>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</si>
  <si>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</si>
  <si>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</si>
  <si>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</si>
  <si>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</si>
  <si>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</si>
  <si>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</si>
  <si>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</si>
  <si>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</si>
  <si>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</si>
  <si>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</si>
  <si>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</si>
  <si>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</si>
  <si>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</si>
  <si>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</si>
  <si>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</si>
  <si>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</si>
  <si>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</si>
  <si>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</si>
  <si>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</si>
  <si>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</si>
  <si>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</si>
  <si>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</si>
  <si>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</si>
  <si>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</si>
  <si>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</si>
  <si>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</si>
  <si>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</si>
  <si>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</si>
  <si>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</si>
  <si>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</si>
  <si>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</si>
  <si>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</si>
  <si>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</si>
  <si>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</si>
  <si>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</si>
  <si>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</si>
  <si>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</si>
  <si>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</si>
  <si>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</si>
  <si>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</si>
  <si>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</si>
  <si>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</si>
  <si>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</si>
  <si>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</si>
  <si>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</si>
  <si>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</si>
  <si>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</si>
  <si>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</si>
  <si>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</si>
  <si>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</si>
  <si>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</si>
  <si>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</si>
  <si>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</si>
  <si>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</si>
  <si>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</si>
  <si>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</si>
  <si>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</si>
  <si>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</si>
  <si>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</si>
  <si>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</si>
  <si>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</si>
  <si>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</si>
  <si>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</si>
  <si>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</si>
  <si>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</si>
  <si>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</si>
  <si>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</si>
  <si>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</si>
  <si>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</si>
  <si>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</si>
  <si>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</si>
  <si>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</si>
  <si>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</si>
  <si>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</si>
  <si>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</si>
  <si>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</si>
  <si>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</si>
  <si>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</si>
  <si>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</si>
  <si>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</si>
  <si>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</si>
  <si>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</si>
  <si>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</si>
  <si>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</si>
  <si>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</si>
  <si>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</si>
  <si>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</si>
  <si>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</si>
  <si>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</si>
  <si>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</si>
  <si>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</si>
  <si>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</si>
  <si>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</si>
  <si>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</si>
  <si>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</si>
  <si>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</si>
  <si>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</si>
  <si>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</si>
  <si>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</si>
  <si>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</si>
  <si>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</si>
  <si>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</si>
  <si>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</si>
  <si>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</si>
  <si>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</si>
  <si>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</si>
  <si>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</si>
  <si>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</si>
  <si>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</si>
  <si>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</si>
  <si>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</si>
  <si>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</si>
  <si>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</si>
  <si>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</si>
  <si>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</si>
  <si>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</si>
  <si>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</si>
  <si>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</si>
  <si>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</si>
  <si>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</si>
  <si>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</si>
  <si>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</si>
  <si>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</si>
  <si>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</si>
  <si>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</si>
  <si>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</si>
  <si>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</si>
  <si>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</si>
  <si>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</si>
  <si>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</si>
  <si>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</si>
  <si>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</si>
  <si>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</si>
  <si>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</si>
  <si>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</si>
  <si>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</si>
  <si>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</si>
  <si>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</si>
  <si>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</si>
  <si>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</si>
  <si>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</si>
  <si>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</si>
  <si>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</si>
  <si>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</si>
  <si>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</si>
  <si>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</si>
  <si>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</si>
  <si>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</si>
  <si>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</si>
  <si>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</si>
  <si>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</si>
  <si>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</si>
  <si>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</si>
  <si>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</si>
  <si>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</si>
  <si>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</si>
  <si>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</si>
  <si>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</si>
  <si>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</si>
  <si>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</si>
  <si>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</si>
  <si>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</si>
  <si>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</si>
  <si>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</si>
  <si>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</si>
  <si>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</si>
  <si>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</si>
  <si>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</si>
  <si>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</si>
  <si>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</si>
  <si>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</si>
  <si>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</si>
  <si>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</si>
  <si>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</si>
  <si>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</si>
  <si>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</si>
  <si>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</si>
  <si>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</si>
  <si>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</si>
  <si>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</si>
  <si>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</si>
  <si>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</si>
  <si>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</si>
  <si>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</si>
  <si>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</si>
  <si>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</si>
  <si>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</si>
  <si>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</si>
  <si>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</si>
  <si>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</si>
  <si>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</si>
  <si>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</si>
  <si>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</si>
  <si>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</si>
  <si>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</si>
  <si>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</si>
  <si>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</si>
  <si>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</si>
  <si>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</si>
  <si>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</si>
  <si>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</si>
  <si>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</si>
  <si>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</si>
  <si>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</si>
  <si>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</si>
  <si>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</si>
  <si>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</si>
  <si>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</si>
  <si>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</si>
  <si>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</si>
  <si>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</si>
  <si>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</si>
  <si>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</si>
  <si>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</si>
  <si>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</si>
  <si>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</si>
  <si>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</si>
  <si>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</si>
  <si>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</si>
  <si>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</si>
  <si>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</si>
  <si>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</si>
  <si>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</si>
  <si>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</si>
  <si>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</si>
  <si>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</si>
  <si>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</si>
  <si>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</si>
  <si>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</si>
  <si>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</si>
  <si>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</si>
  <si>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</si>
  <si>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</si>
  <si>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</si>
  <si>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</si>
  <si>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</si>
  <si>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</si>
  <si>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</si>
  <si>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</si>
  <si>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</si>
  <si>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</si>
  <si>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</si>
  <si>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</si>
  <si>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</si>
  <si>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</si>
  <si>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</si>
  <si>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</si>
  <si>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</si>
  <si>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</si>
  <si>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</si>
  <si>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</si>
  <si>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</si>
  <si>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</si>
  <si>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</si>
  <si>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</si>
  <si>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</si>
  <si>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</si>
  <si>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</si>
  <si>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</si>
  <si>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</si>
  <si>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</si>
  <si>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</si>
  <si>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</si>
  <si>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</si>
  <si>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</si>
  <si>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</si>
  <si>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</si>
  <si>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</si>
  <si>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</si>
  <si>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</si>
  <si>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</si>
  <si>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</si>
  <si>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</si>
  <si>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</si>
  <si>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</si>
  <si>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</si>
  <si>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</si>
  <si>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</si>
  <si>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</si>
  <si>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</si>
  <si>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</si>
  <si>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</si>
  <si>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</si>
  <si>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</si>
  <si>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</si>
  <si>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</si>
  <si>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</si>
  <si>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</si>
  <si>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</si>
  <si>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</si>
  <si>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</si>
  <si>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</si>
  <si>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</si>
  <si>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</si>
  <si>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</si>
  <si>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</si>
  <si>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</si>
  <si>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</si>
  <si>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</si>
  <si>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</si>
  <si>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</si>
  <si>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</si>
  <si>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</si>
  <si>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</si>
  <si>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</si>
  <si>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</si>
  <si>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</si>
  <si>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</si>
  <si>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</si>
  <si>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</si>
  <si>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</si>
  <si>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</si>
  <si>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</si>
  <si>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</si>
  <si>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</si>
  <si>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</si>
  <si>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</si>
  <si>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</si>
  <si>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</si>
  <si>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</si>
  <si>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</si>
  <si>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</si>
  <si>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</si>
  <si>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</si>
  <si>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</si>
  <si>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</si>
  <si>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</si>
  <si>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</si>
  <si>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</si>
  <si>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</si>
  <si>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</si>
  <si>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</si>
  <si>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</si>
  <si>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</si>
  <si>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</si>
  <si>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</si>
  <si>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</si>
  <si>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</si>
  <si>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</si>
  <si>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</si>
  <si>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</si>
  <si>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</si>
  <si>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</si>
  <si>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</si>
  <si>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</si>
  <si>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</si>
  <si>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</si>
  <si>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</si>
  <si>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</si>
  <si>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</si>
  <si>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</si>
  <si>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</si>
  <si>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</si>
  <si>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</si>
  <si>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</si>
  <si>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</si>
  <si>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</si>
  <si>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</si>
  <si>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</si>
  <si>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</si>
  <si>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</si>
  <si>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</si>
  <si>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</si>
  <si>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</si>
  <si>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</si>
  <si>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</si>
  <si>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</si>
  <si>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</si>
  <si>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</si>
  <si>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</si>
  <si>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</si>
  <si>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</si>
  <si>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</si>
  <si>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</si>
  <si>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</si>
  <si>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</si>
  <si>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</si>
  <si>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</si>
  <si>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</si>
  <si>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</si>
  <si>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</si>
  <si>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</si>
  <si>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</si>
  <si>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</si>
  <si>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</si>
  <si>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</si>
  <si>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</si>
  <si>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</si>
  <si>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</si>
  <si>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</si>
  <si>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</si>
  <si>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</si>
  <si>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</si>
  <si>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</si>
  <si>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</si>
  <si>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</si>
  <si>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</si>
  <si>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</si>
  <si>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</si>
  <si>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</si>
  <si>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</si>
  <si>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</si>
  <si>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</si>
  <si>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</si>
  <si>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</si>
  <si>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</si>
  <si>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</si>
  <si>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</si>
  <si>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</si>
  <si>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</si>
  <si>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</si>
  <si>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</si>
  <si>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</si>
  <si>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</si>
  <si>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</si>
  <si>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</si>
  <si>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</si>
  <si>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</si>
  <si>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</si>
  <si>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</si>
  <si>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</si>
  <si>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</si>
  <si>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</si>
  <si>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</si>
  <si>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</si>
  <si>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</si>
  <si>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</si>
  <si>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</si>
  <si>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</si>
  <si>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</si>
  <si>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</si>
  <si>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</si>
  <si>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</si>
  <si>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</si>
  <si>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</si>
  <si>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</si>
  <si>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</si>
  <si>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</si>
  <si>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</si>
  <si>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</si>
  <si>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</si>
  <si>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</si>
  <si>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</si>
  <si>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</si>
  <si>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</si>
  <si>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</si>
  <si>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</si>
  <si>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</si>
  <si>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</si>
  <si>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</si>
  <si>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</si>
  <si>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</si>
  <si>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</si>
  <si>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</si>
  <si>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</si>
  <si>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</si>
  <si>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</si>
  <si>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</si>
  <si>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</si>
  <si>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</si>
  <si>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</si>
  <si>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</si>
  <si>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</si>
  <si>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</si>
  <si>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</si>
  <si>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</si>
  <si>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</si>
  <si>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</si>
  <si>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</si>
  <si>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</si>
  <si>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</si>
  <si>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</si>
  <si>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</si>
  <si>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</si>
  <si>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</si>
  <si>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</si>
  <si>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</si>
  <si>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</si>
  <si>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</si>
  <si>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</si>
  <si>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</si>
  <si>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</si>
  <si>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</si>
  <si>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</si>
  <si>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</si>
  <si>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</si>
  <si>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</si>
  <si>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</si>
  <si>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</si>
  <si>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</si>
  <si>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</si>
  <si>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</si>
  <si>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</si>
  <si>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</si>
  <si>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</si>
  <si>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</si>
  <si>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</si>
  <si>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</si>
  <si>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</si>
  <si>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</si>
  <si>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</si>
  <si>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</si>
  <si>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</si>
  <si>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</si>
  <si>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</si>
  <si>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</si>
  <si>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</si>
  <si>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</si>
  <si>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</si>
  <si>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</si>
  <si>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</si>
  <si>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</si>
  <si>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</si>
  <si>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</si>
  <si>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</si>
  <si>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</si>
  <si>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</si>
  <si>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</si>
  <si>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</si>
  <si>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</si>
  <si>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</si>
  <si>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</si>
  <si>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</si>
  <si>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</si>
  <si>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</si>
  <si>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</si>
  <si>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</si>
  <si>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</si>
  <si>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</si>
  <si>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</si>
  <si>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</si>
  <si>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</si>
  <si>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</si>
  <si>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</si>
  <si>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</si>
  <si>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</si>
  <si>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</si>
  <si>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</si>
  <si>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</si>
  <si>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</si>
  <si>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</si>
  <si>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</si>
  <si>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</si>
  <si>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</si>
  <si>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</si>
  <si>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</si>
  <si>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</si>
  <si>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</si>
  <si>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</si>
  <si>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</si>
  <si>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</si>
  <si>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</si>
  <si>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</si>
  <si>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</si>
  <si>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</si>
  <si>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</si>
  <si>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</si>
  <si>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</si>
  <si>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</si>
  <si>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</si>
  <si>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</si>
  <si>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</si>
  <si>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</si>
  <si>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</si>
  <si>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</si>
  <si>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</si>
  <si>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</si>
  <si>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</si>
  <si>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</si>
  <si>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</si>
  <si>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</si>
  <si>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</si>
  <si>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</si>
  <si>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</si>
  <si>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</si>
  <si>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</si>
  <si>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</si>
  <si>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</si>
  <si>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</si>
  <si>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</si>
  <si>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</si>
  <si>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</si>
  <si>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</si>
  <si>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</si>
  <si>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</si>
  <si>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</si>
  <si>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</si>
  <si>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</si>
  <si>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</si>
  <si>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</si>
  <si>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</si>
  <si>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</si>
  <si>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</si>
  <si>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</si>
  <si>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</si>
  <si>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</si>
  <si>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</si>
  <si>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</si>
  <si>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</si>
  <si>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</si>
  <si>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</si>
  <si>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</si>
  <si>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</si>
  <si>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</si>
  <si>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</si>
  <si>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</si>
  <si>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</si>
  <si>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</si>
  <si>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</si>
  <si>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</si>
  <si>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</si>
  <si>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</si>
  <si>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</si>
  <si>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</si>
  <si>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</si>
  <si>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</si>
  <si>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</si>
  <si>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</si>
  <si>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</si>
  <si>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</si>
  <si>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</si>
  <si>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</si>
  <si>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</si>
  <si>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</si>
  <si>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</si>
  <si>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</si>
  <si>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</si>
  <si>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</si>
  <si>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</si>
  <si>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</si>
  <si>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</si>
  <si>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</si>
  <si>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</si>
  <si>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</si>
  <si>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</si>
  <si>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</si>
  <si>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</si>
  <si>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</si>
  <si>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</si>
  <si>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</si>
  <si>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</si>
  <si>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</si>
  <si>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</si>
  <si>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</si>
  <si>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</si>
  <si>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</si>
  <si>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</si>
  <si>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</si>
  <si>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</si>
  <si>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</si>
  <si>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</si>
  <si>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</si>
  <si>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</si>
  <si>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</si>
  <si>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</si>
  <si>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</si>
  <si>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</si>
  <si>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</si>
  <si>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</si>
  <si>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</si>
  <si>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</si>
  <si>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</si>
  <si>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</si>
  <si>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</si>
  <si>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</si>
  <si>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</si>
  <si>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</si>
  <si>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</si>
  <si>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</si>
  <si>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</si>
  <si>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</si>
  <si>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</si>
  <si>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</si>
  <si>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</si>
  <si>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</si>
  <si>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</si>
  <si>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</si>
  <si>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</si>
  <si>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</si>
  <si>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</si>
  <si>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</si>
  <si>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</si>
  <si>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</si>
  <si>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</si>
  <si>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</si>
  <si>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</si>
  <si>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</si>
  <si>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</si>
  <si>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</si>
  <si>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</si>
  <si>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</si>
  <si>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</si>
  <si>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</si>
  <si>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</si>
  <si>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</si>
  <si>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</si>
  <si>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</si>
  <si>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</si>
  <si>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</si>
  <si>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</si>
  <si>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</si>
  <si>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</si>
  <si>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</si>
  <si>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</si>
  <si>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</si>
  <si>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</si>
  <si>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</si>
  <si>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</si>
  <si>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</si>
  <si>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</si>
  <si>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</si>
  <si>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</si>
  <si>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</si>
  <si>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</si>
  <si>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</si>
  <si>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</si>
  <si>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</si>
  <si>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</si>
  <si>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</si>
  <si>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</si>
  <si>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</si>
  <si>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</si>
  <si>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</si>
  <si>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</si>
  <si>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</si>
  <si>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</si>
  <si>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</si>
  <si>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</si>
  <si>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</si>
  <si>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</si>
  <si>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</si>
  <si>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</si>
  <si>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</si>
  <si>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</si>
  <si>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</si>
  <si>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</si>
  <si>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</si>
  <si>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</si>
  <si>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</si>
  <si>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</si>
  <si>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</si>
  <si>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</si>
  <si>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</si>
  <si>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</si>
  <si>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</si>
  <si>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</si>
  <si>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</si>
  <si>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</si>
  <si>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</si>
  <si>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</si>
  <si>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</si>
  <si>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</si>
  <si>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</si>
  <si>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</si>
  <si>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</si>
  <si>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</si>
  <si>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</si>
  <si>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</si>
  <si>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</si>
  <si>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</si>
  <si>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</si>
  <si>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</si>
  <si>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</si>
  <si>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</si>
  <si>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</si>
  <si>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</si>
  <si>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</si>
  <si>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</si>
  <si>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</si>
  <si>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</si>
  <si>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</si>
  <si>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</si>
  <si>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</si>
  <si>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</si>
  <si>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</si>
  <si>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</si>
  <si>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</si>
  <si>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</si>
  <si>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</si>
  <si>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</si>
  <si>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</si>
  <si>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</si>
  <si>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</si>
  <si>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</si>
  <si>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</si>
  <si>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</si>
  <si>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</si>
  <si>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</si>
  <si>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</si>
  <si>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</si>
  <si>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</si>
  <si>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</si>
  <si>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</si>
  <si>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</si>
  <si>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</si>
  <si>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</si>
  <si>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</si>
  <si>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</si>
  <si>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</si>
  <si>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</si>
  <si>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</si>
  <si>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</si>
  <si>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</si>
  <si>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</si>
  <si>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</si>
  <si>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</si>
  <si>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</si>
  <si>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</si>
  <si>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</si>
  <si>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</si>
  <si>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</si>
  <si>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</si>
  <si>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</si>
  <si>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</si>
  <si>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</si>
  <si>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</si>
  <si>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</si>
  <si>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</si>
  <si>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</si>
  <si>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</si>
  <si>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</si>
  <si>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</si>
  <si>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</si>
  <si>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</si>
  <si>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</si>
  <si>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</si>
  <si>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</si>
  <si>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</si>
  <si>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</si>
  <si>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</si>
  <si>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</si>
  <si>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</si>
  <si>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</si>
  <si>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</si>
  <si>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</si>
  <si>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</si>
  <si>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</si>
  <si>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</si>
  <si>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</si>
  <si>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</si>
  <si>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</si>
  <si>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</si>
  <si>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</si>
  <si>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</si>
  <si>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</si>
  <si>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</si>
  <si>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</si>
  <si>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</si>
  <si>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</si>
  <si>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</si>
  <si>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</si>
  <si>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</si>
  <si>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</si>
  <si>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</si>
  <si>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</si>
  <si>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</si>
  <si>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</si>
  <si>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</si>
  <si>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</si>
  <si>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</si>
  <si>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</si>
  <si>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</si>
  <si>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</si>
  <si>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</si>
  <si>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</si>
  <si>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</si>
  <si>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</si>
  <si>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</si>
  <si>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</si>
  <si>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</si>
  <si>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</si>
  <si>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</si>
  <si>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</si>
  <si>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</si>
  <si>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</si>
  <si>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</si>
  <si>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</si>
  <si>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</si>
  <si>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</si>
  <si>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</si>
  <si>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</si>
  <si>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</si>
  <si>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</si>
  <si>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</si>
  <si>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</si>
  <si>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</si>
  <si>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</si>
  <si>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</si>
  <si>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</si>
  <si>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</si>
  <si>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</si>
  <si>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</si>
  <si>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</si>
  <si>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</si>
  <si>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</si>
  <si>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</si>
  <si>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</si>
  <si>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</si>
  <si>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</si>
  <si>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</si>
  <si>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</si>
  <si>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</si>
  <si>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</si>
  <si>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</si>
  <si>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</si>
  <si>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</si>
  <si>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</si>
  <si>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</si>
  <si>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</si>
  <si>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</si>
  <si>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</si>
  <si>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</si>
  <si>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</si>
  <si>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</si>
  <si>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</si>
  <si>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</si>
  <si>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</si>
  <si>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</si>
  <si>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</si>
  <si>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</si>
  <si>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</si>
  <si>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</si>
  <si>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</si>
  <si>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</si>
  <si>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</si>
  <si>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</si>
  <si>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</si>
  <si>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</si>
  <si>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</si>
  <si>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</si>
  <si>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</si>
  <si>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</si>
  <si>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</si>
  <si>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</si>
  <si>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</si>
  <si>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</si>
  <si>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</si>
  <si>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</si>
  <si>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</si>
  <si>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</si>
  <si>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</si>
  <si>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</si>
  <si>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</si>
  <si>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</si>
  <si>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</si>
  <si>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</si>
  <si>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</si>
  <si>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</si>
  <si>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</si>
  <si>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</si>
  <si>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</si>
  <si>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</si>
  <si>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</si>
  <si>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</si>
  <si>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</si>
  <si>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</si>
  <si>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</si>
  <si>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</si>
  <si>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</si>
  <si>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</si>
  <si>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</si>
  <si>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</si>
  <si>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</si>
  <si>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</si>
  <si>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</si>
  <si>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</si>
  <si>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</si>
  <si>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</si>
  <si>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</si>
  <si>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</si>
  <si>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</si>
  <si>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</si>
  <si>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</si>
  <si>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</si>
  <si>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</si>
  <si>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</si>
  <si>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</si>
  <si>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</si>
  <si>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</si>
  <si>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</si>
  <si>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</si>
  <si>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</si>
  <si>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</si>
  <si>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</si>
  <si>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</si>
  <si>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</si>
  <si>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</si>
  <si>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</si>
  <si>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</si>
  <si>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</si>
  <si>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</si>
  <si>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</si>
  <si>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</si>
  <si>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</si>
  <si>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</si>
  <si>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</si>
  <si>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</si>
  <si>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</si>
  <si>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</si>
  <si>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</si>
  <si>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</si>
  <si>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</si>
  <si>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</si>
  <si>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</si>
  <si>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</si>
  <si>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</si>
  <si>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</si>
  <si>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</si>
  <si>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</si>
  <si>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</si>
  <si>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</si>
  <si>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</si>
  <si>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</si>
  <si>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</si>
  <si>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</si>
  <si>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</si>
  <si>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</si>
  <si>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</si>
  <si>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</si>
  <si>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</si>
  <si>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</si>
  <si>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</si>
  <si>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</si>
  <si>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</si>
  <si>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</si>
  <si>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</si>
  <si>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</si>
  <si>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</si>
  <si>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</si>
  <si>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</si>
  <si>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</si>
  <si>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</si>
  <si>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</si>
  <si>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</si>
  <si>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</si>
  <si>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</si>
  <si>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</si>
  <si>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</si>
  <si>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</si>
  <si>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</si>
  <si>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</si>
  <si>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</si>
  <si>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</si>
  <si>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</si>
  <si>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</si>
  <si>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</si>
  <si>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</si>
  <si>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</si>
  <si>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</si>
  <si>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</si>
  <si>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</si>
  <si>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</si>
  <si>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</si>
  <si>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</si>
  <si>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</si>
  <si>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</si>
  <si>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</si>
  <si>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</si>
  <si>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</si>
  <si>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</si>
  <si>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</si>
  <si>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</si>
  <si>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</si>
  <si>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</si>
  <si>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</si>
  <si>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</si>
  <si>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</si>
  <si>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</si>
  <si>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</si>
  <si>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</si>
  <si>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</si>
  <si>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</si>
  <si>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</si>
  <si>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</si>
  <si>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</si>
  <si>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</si>
  <si>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</si>
  <si>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</si>
  <si>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</si>
  <si>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</si>
  <si>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</si>
  <si>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</si>
  <si>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</si>
  <si>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</si>
  <si>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</si>
  <si>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</si>
  <si>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</si>
  <si>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</si>
  <si>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</si>
  <si>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</si>
  <si>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</si>
  <si>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</si>
  <si>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</si>
  <si>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</si>
  <si>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</si>
  <si>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</si>
  <si>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</si>
  <si>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</si>
  <si>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</si>
  <si>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</si>
  <si>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</si>
  <si>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</si>
  <si>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</si>
  <si>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</si>
  <si>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</si>
  <si>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</si>
  <si>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</si>
  <si>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</si>
  <si>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</si>
  <si>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</si>
  <si>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</si>
  <si>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</si>
  <si>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</si>
  <si>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</si>
  <si>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</si>
  <si>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</si>
  <si>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</si>
  <si>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</si>
  <si>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</si>
  <si>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</si>
  <si>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</si>
  <si>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</si>
  <si>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</si>
  <si>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</si>
  <si>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</si>
  <si>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</si>
  <si>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</si>
  <si>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</si>
  <si>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</si>
  <si>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</si>
  <si>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</si>
  <si>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</si>
  <si>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</si>
  <si>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</si>
  <si>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</si>
  <si>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</si>
  <si>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</si>
  <si>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</si>
  <si>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</si>
  <si>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</si>
  <si>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</si>
  <si>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</si>
  <si>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</si>
  <si>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</si>
  <si>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</si>
  <si>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</si>
  <si>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</si>
  <si>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</si>
  <si>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</si>
  <si>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</si>
  <si>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</si>
  <si>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</si>
  <si>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</si>
  <si>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</si>
  <si>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</si>
  <si>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</si>
  <si>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</si>
  <si>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</si>
  <si>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</si>
  <si>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</si>
  <si>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</si>
  <si>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</si>
  <si>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</si>
  <si>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</si>
  <si>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</si>
  <si>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</si>
  <si>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</si>
  <si>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</si>
  <si>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</si>
  <si>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</si>
  <si>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</si>
  <si>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</si>
  <si>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</si>
  <si>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</si>
  <si>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</si>
  <si>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</si>
  <si>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</si>
  <si>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</si>
  <si>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</si>
  <si>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</si>
  <si>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</si>
  <si>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</si>
  <si>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</si>
  <si>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</si>
  <si>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</si>
  <si>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</si>
  <si>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</si>
  <si>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</si>
  <si>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</si>
  <si>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</si>
  <si>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</si>
  <si>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</si>
  <si>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</si>
  <si>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</si>
  <si>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</si>
  <si>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</si>
  <si>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</si>
  <si>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</si>
  <si>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</si>
  <si>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</si>
  <si>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</si>
  <si>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</si>
  <si>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</si>
  <si>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</si>
  <si>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</si>
  <si>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</si>
  <si>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</si>
  <si>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</si>
  <si>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</si>
  <si>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</si>
  <si>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</si>
  <si>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</si>
  <si>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</si>
  <si>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</si>
  <si>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</si>
  <si>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</si>
  <si>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</si>
  <si>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</si>
  <si>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</si>
  <si>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</si>
  <si>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</si>
  <si>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</si>
  <si>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</si>
  <si>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</si>
  <si>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</si>
  <si>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</si>
  <si>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</si>
  <si>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</si>
  <si>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</si>
  <si>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</si>
  <si>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</si>
  <si>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</si>
  <si>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</si>
  <si>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</si>
  <si>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</si>
  <si>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</si>
  <si>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</si>
  <si>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</si>
  <si>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</si>
  <si>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</si>
  <si>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</si>
  <si>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</si>
  <si>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</si>
  <si>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</si>
  <si>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</si>
  <si>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</si>
  <si>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</si>
  <si>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</si>
  <si>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</si>
  <si>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</si>
  <si>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</si>
  <si>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</si>
  <si>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</si>
  <si>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</si>
  <si>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</si>
  <si>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</si>
  <si>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</si>
  <si>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</si>
  <si>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</si>
  <si>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</si>
  <si>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</si>
  <si>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</si>
  <si>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</si>
  <si>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</si>
  <si>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</si>
  <si>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</si>
  <si>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</si>
  <si>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</si>
  <si>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</si>
  <si>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</si>
  <si>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</si>
  <si>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</si>
  <si>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</si>
  <si>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</si>
  <si>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</si>
  <si>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</si>
  <si>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</si>
  <si>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</si>
  <si>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</si>
  <si>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</si>
  <si>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</si>
  <si>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</si>
  <si>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</si>
  <si>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</si>
  <si>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</si>
  <si>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</si>
  <si>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</si>
  <si>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</si>
  <si>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</si>
  <si>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</si>
  <si>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</si>
  <si>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</si>
  <si>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</si>
  <si>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</si>
  <si>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</si>
  <si>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</si>
  <si>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</si>
  <si>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</si>
  <si>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</si>
  <si>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</si>
  <si>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</si>
  <si>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</si>
  <si>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</si>
  <si>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</si>
  <si>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</si>
  <si>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</si>
  <si>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</si>
  <si>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</si>
  <si>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</si>
  <si>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</si>
  <si>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</si>
  <si>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</si>
  <si>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</si>
  <si>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</si>
  <si>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</si>
  <si>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</si>
  <si>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</si>
  <si>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</si>
  <si>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</si>
  <si>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</si>
  <si>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</si>
  <si>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</si>
  <si>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</si>
  <si>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</si>
  <si>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</si>
  <si>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</si>
  <si>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</si>
  <si>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</si>
  <si>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</si>
  <si>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</si>
  <si>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</si>
  <si>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</si>
  <si>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</si>
  <si>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</si>
  <si>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</si>
  <si>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</si>
  <si>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</si>
  <si>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</si>
  <si>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</si>
  <si>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</si>
  <si>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</si>
  <si>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</si>
  <si>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</si>
  <si>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</si>
  <si>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</si>
  <si>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</si>
  <si>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</si>
  <si>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</si>
  <si>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</si>
  <si>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</si>
  <si>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</si>
  <si>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</si>
  <si>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</si>
  <si>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</si>
  <si>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</si>
  <si>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</si>
  <si>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</si>
  <si>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</si>
  <si>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</si>
  <si>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</si>
  <si>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</si>
  <si>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</si>
  <si>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</si>
  <si>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</si>
  <si>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</si>
  <si>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</si>
  <si>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</si>
  <si>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</si>
  <si>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</si>
  <si>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</si>
  <si>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</si>
  <si>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</si>
  <si>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</si>
  <si>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</si>
  <si>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</si>
  <si>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</si>
  <si>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</si>
  <si>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</si>
  <si>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</si>
  <si>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</si>
  <si>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</si>
  <si>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</si>
  <si>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</si>
  <si>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</si>
  <si>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</si>
  <si>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</si>
  <si>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</si>
  <si>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</si>
  <si>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</si>
  <si>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</si>
  <si>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</si>
  <si>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</si>
  <si>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</si>
  <si>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</si>
  <si>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</si>
  <si>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</si>
  <si>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</si>
  <si>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</si>
  <si>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</si>
  <si>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</si>
  <si>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</si>
  <si>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</si>
  <si>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</si>
  <si>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</si>
  <si>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</si>
  <si>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</si>
  <si>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</si>
  <si>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</si>
  <si>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</si>
  <si>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</si>
  <si>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</si>
  <si>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</si>
  <si>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</si>
  <si>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</si>
  <si>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</si>
  <si>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</si>
  <si>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</si>
  <si>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</si>
  <si>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</si>
  <si>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</si>
  <si>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</si>
  <si>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</si>
  <si>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</si>
  <si>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</si>
  <si>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</si>
  <si>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</si>
  <si>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</si>
  <si>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</si>
  <si>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</si>
  <si>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</si>
  <si>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</si>
  <si>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</si>
  <si>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</si>
  <si>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</si>
  <si>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</si>
  <si>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</si>
  <si>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</si>
  <si>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</si>
  <si>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</si>
  <si>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</si>
  <si>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</si>
  <si>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</si>
  <si>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</si>
  <si>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</si>
  <si>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</si>
  <si>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</si>
  <si>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</si>
  <si>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</si>
  <si>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</si>
  <si>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</si>
  <si>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</si>
  <si>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</si>
  <si>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</si>
  <si>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</si>
  <si>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</si>
  <si>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</si>
  <si>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</si>
  <si>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</si>
  <si>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</si>
  <si>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</si>
  <si>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</si>
  <si>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</si>
  <si>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</si>
  <si>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</si>
  <si>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</si>
  <si>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</si>
  <si>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</si>
  <si>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</si>
  <si>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</si>
  <si>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</si>
  <si>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</si>
  <si>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</si>
  <si>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</si>
  <si>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</si>
  <si>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</si>
  <si>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</si>
  <si>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</si>
  <si>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</si>
  <si>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</si>
  <si>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</si>
  <si>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</si>
  <si>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</si>
  <si>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</si>
  <si>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</si>
  <si>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</si>
  <si>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</si>
  <si>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</si>
  <si>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</si>
  <si>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</si>
  <si>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</si>
  <si>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</si>
  <si>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</si>
  <si>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</si>
  <si>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</si>
  <si>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</si>
  <si>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</si>
  <si>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</si>
  <si>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</si>
  <si>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</si>
  <si>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</si>
  <si>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</si>
  <si>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</si>
  <si>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</si>
  <si>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</si>
  <si>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</si>
  <si>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</si>
  <si>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</si>
  <si>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</si>
  <si>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</si>
  <si>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</si>
  <si>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</si>
  <si>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</si>
  <si>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</si>
  <si>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</si>
  <si>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</si>
  <si>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</si>
  <si>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</si>
  <si>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</si>
  <si>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</si>
  <si>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</si>
  <si>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</si>
  <si>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</si>
  <si>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</si>
  <si>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</si>
  <si>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</si>
  <si>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</si>
  <si>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</si>
  <si>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</si>
  <si>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</si>
  <si>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</si>
  <si>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</si>
  <si>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</si>
  <si>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</si>
  <si>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</si>
  <si>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</si>
  <si>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</si>
  <si>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</si>
  <si>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</si>
  <si>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</si>
  <si>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</si>
  <si>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</si>
  <si>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</si>
  <si>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</si>
  <si>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</si>
  <si>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</si>
  <si>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</si>
  <si>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</si>
  <si>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</si>
  <si>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</si>
  <si>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</si>
  <si>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</si>
  <si>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</si>
  <si>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</si>
  <si>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</si>
  <si>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</si>
  <si>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</si>
  <si>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</si>
  <si>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</si>
  <si>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</si>
  <si>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</si>
  <si>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</si>
  <si>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</si>
  <si>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</si>
  <si>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</si>
  <si>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</si>
  <si>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</si>
  <si>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</si>
  <si>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</si>
  <si>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</si>
  <si>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</si>
  <si>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</si>
  <si>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</si>
  <si>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</si>
  <si>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</si>
  <si>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</si>
  <si>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</si>
  <si>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</si>
  <si>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</si>
  <si>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</si>
  <si>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</si>
  <si>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</si>
  <si>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</si>
  <si>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</si>
  <si>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</si>
  <si>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</si>
  <si>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</si>
  <si>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</si>
  <si>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</si>
  <si>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</si>
  <si>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</si>
  <si>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</si>
  <si>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</si>
  <si>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</si>
  <si>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</si>
  <si>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</si>
  <si>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</si>
  <si>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</si>
  <si>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</si>
  <si>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</si>
  <si>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</si>
  <si>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</si>
  <si>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</si>
  <si>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</si>
  <si>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</si>
  <si>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</si>
  <si>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</si>
  <si>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</si>
  <si>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</si>
  <si>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</si>
  <si>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</si>
  <si>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</si>
  <si>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</si>
  <si>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</si>
  <si>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</si>
  <si>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</si>
  <si>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</si>
  <si>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</si>
  <si>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</si>
  <si>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</si>
  <si>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</si>
  <si>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</si>
  <si>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</si>
  <si>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</si>
  <si>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</si>
  <si>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</si>
  <si>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</si>
  <si>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</si>
  <si>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</si>
  <si>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</si>
  <si>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</si>
  <si>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</si>
  <si>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</si>
  <si>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</si>
  <si>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</si>
  <si>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</si>
  <si>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</si>
  <si>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</si>
  <si>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</si>
  <si>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</si>
  <si>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</si>
  <si>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</si>
  <si>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</si>
  <si>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</si>
  <si>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</si>
  <si>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</si>
  <si>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</si>
  <si>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</si>
  <si>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</si>
  <si>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</si>
  <si>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</si>
  <si>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</si>
  <si>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</si>
  <si>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</si>
  <si>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</si>
  <si>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</si>
  <si>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</si>
  <si>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</si>
  <si>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</si>
  <si>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</si>
  <si>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</si>
  <si>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</si>
  <si>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</si>
  <si>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</si>
  <si>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</si>
  <si>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</si>
  <si>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</si>
  <si>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</si>
  <si>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</si>
  <si>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</si>
  <si>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</si>
  <si>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</si>
  <si>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</si>
  <si>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</si>
  <si>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</si>
  <si>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</si>
  <si>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</si>
  <si>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</si>
  <si>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</si>
  <si>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</si>
  <si>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</si>
  <si>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</si>
  <si>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</si>
  <si>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</si>
  <si>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</si>
  <si>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</si>
  <si>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</si>
  <si>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</si>
  <si>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</si>
  <si>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</si>
  <si>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</si>
  <si>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</si>
  <si>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</si>
  <si>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</si>
  <si>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</si>
  <si>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</si>
  <si>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</si>
  <si>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</si>
  <si>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</si>
  <si>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</si>
  <si>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</si>
  <si>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</si>
  <si>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</si>
  <si>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</si>
  <si>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</si>
  <si>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</si>
  <si>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</si>
  <si>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</si>
  <si>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</si>
  <si>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</si>
  <si>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</si>
  <si>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</si>
  <si>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</si>
  <si>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</si>
  <si>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</si>
  <si>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</si>
  <si>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</si>
  <si>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</si>
  <si>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</si>
  <si>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</si>
  <si>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</si>
  <si>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</si>
  <si>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</si>
  <si>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</si>
  <si>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</si>
  <si>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</si>
  <si>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</si>
  <si>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</si>
  <si>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</si>
  <si>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</si>
  <si>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</si>
  <si>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</si>
  <si>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</si>
  <si>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</si>
  <si>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</si>
  <si>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</si>
  <si>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</si>
  <si>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</si>
  <si>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</si>
  <si>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</si>
  <si>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</si>
  <si>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</si>
  <si>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</si>
  <si>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</si>
  <si>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</si>
  <si>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</si>
  <si>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</si>
  <si>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</si>
  <si>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</si>
  <si>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</si>
  <si>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</si>
  <si>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</si>
  <si>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</si>
  <si>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</si>
  <si>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</si>
  <si>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</si>
  <si>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</si>
  <si>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</si>
  <si>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</si>
  <si>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</si>
  <si>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</si>
  <si>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</si>
  <si>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</si>
  <si>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</si>
  <si>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</si>
  <si>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</si>
  <si>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</si>
  <si>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</si>
  <si>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</si>
  <si>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</si>
  <si>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</si>
  <si>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</si>
  <si>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</si>
  <si>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</si>
  <si>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</si>
  <si>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</si>
  <si>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</si>
  <si>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</si>
  <si>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</si>
  <si>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</si>
  <si>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</si>
  <si>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</si>
  <si>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</si>
  <si>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</si>
  <si>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</si>
  <si>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</si>
  <si>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</si>
  <si>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</si>
  <si>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</si>
  <si>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</si>
  <si>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</si>
  <si>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</si>
  <si>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</si>
  <si>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</si>
  <si>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</si>
  <si>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</si>
  <si>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</si>
  <si>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</si>
  <si>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</si>
  <si>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</si>
  <si>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</si>
  <si>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</si>
  <si>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</si>
  <si>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</si>
  <si>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</si>
  <si>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</si>
  <si>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</si>
  <si>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</si>
  <si>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</si>
  <si>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</si>
  <si>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</si>
  <si>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</si>
  <si>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</si>
  <si>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</si>
  <si>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</si>
  <si>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</si>
  <si>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</si>
  <si>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</si>
  <si>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</si>
  <si>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</si>
  <si>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</si>
  <si>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</si>
  <si>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</si>
  <si>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</si>
  <si>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</si>
  <si>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</si>
  <si>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</si>
  <si>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</si>
  <si>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</si>
  <si>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</si>
  <si>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</si>
  <si>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</si>
  <si>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</si>
  <si>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</si>
  <si>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</si>
  <si>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</si>
  <si>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</si>
  <si>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</si>
  <si>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</si>
  <si>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</si>
  <si>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</si>
  <si>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</si>
  <si>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</si>
  <si>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</si>
  <si>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</si>
  <si>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</si>
  <si>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</si>
  <si>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</si>
  <si>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</si>
  <si>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</si>
  <si>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</si>
  <si>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</si>
  <si>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</si>
  <si>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</si>
  <si>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</si>
  <si>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</si>
  <si>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</si>
  <si>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</si>
  <si>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</si>
  <si>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</si>
  <si>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</si>
  <si>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</si>
  <si>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</si>
  <si>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</si>
  <si>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</si>
  <si>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</si>
  <si>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</si>
  <si>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</si>
  <si>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</si>
  <si>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</si>
  <si>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</si>
  <si>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</si>
  <si>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</si>
  <si>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</si>
  <si>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</si>
  <si>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</si>
  <si>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</si>
  <si>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</si>
  <si>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</si>
  <si>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</si>
  <si>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</si>
  <si>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</si>
  <si>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</si>
  <si>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</si>
  <si>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</si>
  <si>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</si>
  <si>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</si>
  <si>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</si>
  <si>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</si>
  <si>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</si>
  <si>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</si>
  <si>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</si>
  <si>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</si>
  <si>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</si>
  <si>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</si>
  <si>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</si>
  <si>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</si>
  <si>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</si>
  <si>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</si>
  <si>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</si>
  <si>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</si>
  <si>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</si>
  <si>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</si>
  <si>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</si>
  <si>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</si>
  <si>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</si>
  <si>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</si>
  <si>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</si>
  <si>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</si>
  <si>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</si>
  <si>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</si>
  <si>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</si>
  <si>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</si>
  <si>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</si>
  <si>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</si>
  <si>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</si>
  <si>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</si>
  <si>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</si>
  <si>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</si>
  <si>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</si>
  <si>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</si>
  <si>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</si>
  <si>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</si>
  <si>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</si>
  <si>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</si>
  <si>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</si>
  <si>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</si>
  <si>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</si>
  <si>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</si>
  <si>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</si>
  <si>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</si>
  <si>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</si>
  <si>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</si>
  <si>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</si>
  <si>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</si>
  <si>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</si>
  <si>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</si>
  <si>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</si>
  <si>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</si>
  <si>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</si>
  <si>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</si>
  <si>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</si>
  <si>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</si>
  <si>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</si>
  <si>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</si>
  <si>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</si>
  <si>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</si>
  <si>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</si>
  <si>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</si>
  <si>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</si>
  <si>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</si>
  <si>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</si>
  <si>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</si>
  <si>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</si>
  <si>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</si>
  <si>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</si>
  <si>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</si>
  <si>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</si>
  <si>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</si>
  <si>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</si>
  <si>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</si>
  <si>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</si>
  <si>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</si>
  <si>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</si>
  <si>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</si>
  <si>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</si>
  <si>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</si>
  <si>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</si>
  <si>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</si>
  <si>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</si>
  <si>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</si>
  <si>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</si>
  <si>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</si>
  <si>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</si>
  <si>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</si>
  <si>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</si>
  <si>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</si>
  <si>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</si>
  <si>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</si>
  <si>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</si>
  <si>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</si>
  <si>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</si>
  <si>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</si>
  <si>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</si>
  <si>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</si>
  <si>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</si>
  <si>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</si>
  <si>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</si>
  <si>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</si>
  <si>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</si>
  <si>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</si>
  <si>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</si>
  <si>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</si>
  <si>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</si>
  <si>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</si>
  <si>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</si>
  <si>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</si>
  <si>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</si>
  <si>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</si>
  <si>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</si>
  <si>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</si>
  <si>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</si>
  <si>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</si>
  <si>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</si>
  <si>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</si>
  <si>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</si>
  <si>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</si>
  <si>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</si>
  <si>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</si>
  <si>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</si>
  <si>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</si>
  <si>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</si>
  <si>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</si>
  <si>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</si>
  <si>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</si>
  <si>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</si>
  <si>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</si>
  <si>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</si>
  <si>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</si>
  <si>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</si>
  <si>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</si>
  <si>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</si>
  <si>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</si>
  <si>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</si>
  <si>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</si>
  <si>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</si>
  <si>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</si>
  <si>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</si>
  <si>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</si>
  <si>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</si>
  <si>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</si>
  <si>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</si>
  <si>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</si>
  <si>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</si>
  <si>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</si>
  <si>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</si>
  <si>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</si>
  <si>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</si>
  <si>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</si>
  <si>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</si>
  <si>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</si>
  <si>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</si>
  <si>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</si>
  <si>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</si>
  <si>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</si>
  <si>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</si>
  <si>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</si>
  <si>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</si>
  <si>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</si>
  <si>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</si>
  <si>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</si>
  <si>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</si>
  <si>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</si>
  <si>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</si>
  <si>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</si>
  <si>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</si>
  <si>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</si>
  <si>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</si>
  <si>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</si>
  <si>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</si>
  <si>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</si>
  <si>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</si>
  <si>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</si>
  <si>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</si>
  <si>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</si>
  <si>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</si>
  <si>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</si>
  <si>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</si>
  <si>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</si>
  <si>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</si>
  <si>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</si>
  <si>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</si>
  <si>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</si>
  <si>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</si>
  <si>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</si>
  <si>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</si>
  <si>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</si>
  <si>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</si>
  <si>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</si>
  <si>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</si>
  <si>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</si>
  <si>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</si>
  <si>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</si>
  <si>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</si>
  <si>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</si>
  <si>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</si>
  <si>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</si>
  <si>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</si>
  <si>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</si>
  <si>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</si>
  <si>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</si>
  <si>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</si>
  <si>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</si>
  <si>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</si>
  <si>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</si>
  <si>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</si>
  <si>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</si>
  <si>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</si>
  <si>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</si>
  <si>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</si>
  <si>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</si>
  <si>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</si>
  <si>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</si>
  <si>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</si>
  <si>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</si>
  <si>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</si>
  <si>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</si>
  <si>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</si>
  <si>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</si>
  <si>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</si>
  <si>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</si>
  <si>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</si>
  <si>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</si>
  <si>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</si>
  <si>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</si>
  <si>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</si>
  <si>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</si>
  <si>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</si>
  <si>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</si>
  <si>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</si>
  <si>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</si>
  <si>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</si>
  <si>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</si>
  <si>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</si>
  <si>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</si>
  <si>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</si>
  <si>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</si>
  <si>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</si>
  <si>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</si>
  <si>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</si>
  <si>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</si>
  <si>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</si>
  <si>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</si>
  <si>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</si>
  <si>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</si>
  <si>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</si>
  <si>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</si>
  <si>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</si>
  <si>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</si>
  <si>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</si>
  <si>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</si>
  <si>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</si>
  <si>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</si>
  <si>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</si>
  <si>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</si>
  <si>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</si>
  <si>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</si>
  <si>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</si>
  <si>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</si>
  <si>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</si>
  <si>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</si>
  <si>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</si>
  <si>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</si>
  <si>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</si>
  <si>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</si>
  <si>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</si>
  <si>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</si>
  <si>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</si>
  <si>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</si>
  <si>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</si>
  <si>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</si>
  <si>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</si>
  <si>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</si>
  <si>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</si>
  <si>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</si>
  <si>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</si>
  <si>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</si>
  <si>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</si>
  <si>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</si>
  <si>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</si>
  <si>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</si>
  <si>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</si>
  <si>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</si>
  <si>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</si>
  <si>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</si>
  <si>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</si>
  <si>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</si>
  <si>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</si>
  <si>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</si>
  <si>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</si>
  <si>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</si>
  <si>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</si>
  <si>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</si>
  <si>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</si>
  <si>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</si>
  <si>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</si>
  <si>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</si>
  <si>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</si>
  <si>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</si>
  <si>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</si>
  <si>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</si>
  <si>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</si>
  <si>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</si>
  <si>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</si>
  <si>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</si>
  <si>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</si>
  <si>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</si>
  <si>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</si>
  <si>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</si>
  <si>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</si>
  <si>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</si>
  <si>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</si>
  <si>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</si>
  <si>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</si>
  <si>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</si>
  <si>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</si>
  <si>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</si>
  <si>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</si>
  <si>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</si>
  <si>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</si>
  <si>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</si>
  <si>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</si>
  <si>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</si>
  <si>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</si>
  <si>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</si>
  <si>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</si>
  <si>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</si>
  <si>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</si>
  <si>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</si>
  <si>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</si>
  <si>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</si>
  <si>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</si>
  <si>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</si>
  <si>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</si>
  <si>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</si>
  <si>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</si>
  <si>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</si>
  <si>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</si>
  <si>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</si>
  <si>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</si>
  <si>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</si>
  <si>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</si>
  <si>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</si>
  <si>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</si>
  <si>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</si>
  <si>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</si>
  <si>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</si>
  <si>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</si>
  <si>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</si>
  <si>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</si>
  <si>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</si>
  <si>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</si>
  <si>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</si>
  <si>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</si>
  <si>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</si>
  <si>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</si>
  <si>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</si>
  <si>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</si>
  <si>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</si>
  <si>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</si>
  <si>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</si>
  <si>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</si>
  <si>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</si>
  <si>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</si>
  <si>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</si>
  <si>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</si>
  <si>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</si>
  <si>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</si>
  <si>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</si>
  <si>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</si>
  <si>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</si>
  <si>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</si>
  <si>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</si>
  <si>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</si>
  <si>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</si>
  <si>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</si>
  <si>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</si>
  <si>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</si>
  <si>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</si>
  <si>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</si>
  <si>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</si>
  <si>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</si>
  <si>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</si>
  <si>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</si>
  <si>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</si>
  <si>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</si>
  <si>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</si>
  <si>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</si>
  <si>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</si>
  <si>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</si>
  <si>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</si>
  <si>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</si>
  <si>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</si>
  <si>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</si>
  <si>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</si>
  <si>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</si>
  <si>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</si>
  <si>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</si>
  <si>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</si>
  <si>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</si>
  <si>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</si>
  <si>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</si>
  <si>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</si>
  <si>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</si>
  <si>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</si>
  <si>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</si>
  <si>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</si>
  <si>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</si>
  <si>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</si>
  <si>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</si>
  <si>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</si>
  <si>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</si>
  <si>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</si>
  <si>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</si>
  <si>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</si>
  <si>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</si>
  <si>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</si>
  <si>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</si>
  <si>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</si>
  <si>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</si>
  <si>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</si>
  <si>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</si>
  <si>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</si>
  <si>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</si>
  <si>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</si>
  <si>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</si>
  <si>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</si>
  <si>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</si>
  <si>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</si>
  <si>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</si>
  <si>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</si>
  <si>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</si>
  <si>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</si>
  <si>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</si>
  <si>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</si>
  <si>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</si>
  <si>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</si>
  <si>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</si>
  <si>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</si>
  <si>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</si>
  <si>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</si>
  <si>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</si>
  <si>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</si>
  <si>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</si>
  <si>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</si>
  <si>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</si>
  <si>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</si>
  <si>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</si>
  <si>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</si>
  <si>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</si>
  <si>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</si>
  <si>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</si>
  <si>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</si>
  <si>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</si>
  <si>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</si>
  <si>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</si>
  <si>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</si>
  <si>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</si>
  <si>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</si>
  <si>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</si>
  <si>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</si>
  <si>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</si>
  <si>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</si>
  <si>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</si>
  <si>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</si>
  <si>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</si>
  <si>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</si>
  <si>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</si>
  <si>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</si>
  <si>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</si>
  <si>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</si>
  <si>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</si>
  <si>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</si>
  <si>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</si>
  <si>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</si>
  <si>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</si>
  <si>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</si>
  <si>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</si>
  <si>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</si>
  <si>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</si>
  <si>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</si>
  <si>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</si>
  <si>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</si>
  <si>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</si>
  <si>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</si>
  <si>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</si>
  <si>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</si>
  <si>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</si>
  <si>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</si>
  <si>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</si>
  <si>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</si>
  <si>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</si>
  <si>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</si>
  <si>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</si>
  <si>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</si>
  <si>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</si>
  <si>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</si>
  <si>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</si>
  <si>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</si>
  <si>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</si>
  <si>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</si>
  <si>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</si>
  <si>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</si>
  <si>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</si>
  <si>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</si>
  <si>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</si>
  <si>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</si>
  <si>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</si>
  <si>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</si>
  <si>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</si>
  <si>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</si>
  <si>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</si>
  <si>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</si>
  <si>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</si>
  <si>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</si>
  <si>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</si>
  <si>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</si>
  <si>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</si>
  <si>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</si>
  <si>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</si>
  <si>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</si>
  <si>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</si>
  <si>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</si>
  <si>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</si>
  <si>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</si>
  <si>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</si>
  <si>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</si>
  <si>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</si>
  <si>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</si>
  <si>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</si>
  <si>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</si>
  <si>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</si>
  <si>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</si>
  <si>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</si>
  <si>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</si>
  <si>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</si>
  <si>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</si>
  <si>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</si>
  <si>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</si>
  <si>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</si>
  <si>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</si>
  <si>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</si>
  <si>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</si>
  <si>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</si>
  <si>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</si>
  <si>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</si>
  <si>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</si>
  <si>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</si>
  <si>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</si>
  <si>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</si>
  <si>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</si>
  <si>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</si>
  <si>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</si>
  <si>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</si>
  <si>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</si>
  <si>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</si>
  <si>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</si>
  <si>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</si>
  <si>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</si>
  <si>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</si>
  <si>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</si>
  <si>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</si>
  <si>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</si>
  <si>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</si>
  <si>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</si>
  <si>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</si>
  <si>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</si>
  <si>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</si>
  <si>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</si>
  <si>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</si>
  <si>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</si>
  <si>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</si>
  <si>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</si>
  <si>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</si>
  <si>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</si>
  <si>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</si>
  <si>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</si>
  <si>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</si>
  <si>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</si>
  <si>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</si>
  <si>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</si>
  <si>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</si>
  <si>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</si>
  <si>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</si>
  <si>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</si>
  <si>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</si>
  <si>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</si>
  <si>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</si>
  <si>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</si>
  <si>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</si>
  <si>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</si>
  <si>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</si>
  <si>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</si>
  <si>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</si>
  <si>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</si>
  <si>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</si>
  <si>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</si>
  <si>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</si>
  <si>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</si>
  <si>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</si>
  <si>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</si>
  <si>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</si>
  <si>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</si>
  <si>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LL/SK</t>
  </si>
  <si>
    <t>ODC</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</si>
</sst>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79"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Y1801"/>
  <sheetViews>
    <sheetView tabSelected="1" topLeftCell="A4" zoomScale="75" zoomScaleNormal="75" zoomScaleSheetLayoutView="30" zoomScalePageLayoutView="50" workbookViewId="0">
      <selection activeCell="AD11" sqref="AD11"/>
    </sheetView>
  </sheetViews>
  <sheetFormatPr defaultColWidth="9.08984375" defaultRowHeight="14.5" x14ac:dyDescent="0.35"/>
  <cols>
    <col min="1" max="1" width="35.6328125" style="1" customWidth="1"/>
    <col min="2" max="2" width="44.6328125" style="1" customWidth="1"/>
    <col min="3" max="3" width="15.90625" style="15" customWidth="1"/>
    <col min="4" max="4" width="52.6328125" style="2" customWidth="1"/>
    <col min="5" max="5" width="14.36328125" style="2" customWidth="1"/>
    <col min="6" max="6" width="13.632812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36328125" style="4" customWidth="1"/>
    <col min="18" max="19" width="15" style="4" customWidth="1"/>
    <col min="20" max="20" width="15.6328125" style="4" customWidth="1"/>
    <col min="21" max="21" width="14.6328125" style="4" customWidth="1"/>
    <col min="22" max="22" width="14.6328125" style="82" customWidth="1"/>
    <col min="23" max="23" width="14.90625" style="5" customWidth="1"/>
    <col min="24" max="24" width="14.6328125" style="5" customWidth="1"/>
    <col min="25" max="25" width="17.36328125" style="5" customWidth="1"/>
    <col min="26" max="27" width="17.453125" style="6" customWidth="1"/>
    <col min="28" max="28" width="14.54296875" style="8" customWidth="1"/>
    <col min="29" max="29" width="17.36328125" style="7" customWidth="1"/>
    <col min="30" max="30" width="18.08984375" style="7" customWidth="1"/>
    <col min="31" max="31" width="19.08984375" style="8" customWidth="1"/>
    <col min="32" max="33" width="19.90625" style="6" customWidth="1"/>
    <col min="34" max="34" width="21.90625" style="6" customWidth="1"/>
    <col min="35" max="35" width="21.90625" style="10" customWidth="1"/>
    <col min="36" max="36" width="21.90625" style="6" customWidth="1"/>
    <col min="37" max="40" width="21.6328125" style="6" customWidth="1"/>
    <col min="41" max="41" width="21.90625" style="6" customWidth="1"/>
    <col min="42" max="48" width="25.08984375" style="185" customWidth="1"/>
    <col min="49" max="49" width="21.90625" style="6" customWidth="1"/>
    <col min="50" max="52" width="21.6328125" style="6" customWidth="1"/>
    <col min="53" max="53" width="21.90625" style="6" customWidth="1"/>
    <col min="54" max="58" width="21.6328125" style="6" customWidth="1"/>
    <col min="59" max="60" width="25.08984375" style="85" customWidth="1"/>
    <col min="61" max="61" width="1.6328125" style="185" customWidth="1"/>
    <col min="62" max="64" width="68.90625" style="59" customWidth="1"/>
    <col min="65" max="65" width="74.08984375" style="59" customWidth="1"/>
    <col min="66" max="66" width="79.36328125" style="59" customWidth="1"/>
    <col min="67" max="67" width="82.54296875" style="59" customWidth="1"/>
    <col min="68" max="68" width="75" style="59" customWidth="1"/>
    <col min="69" max="69" width="62.36328125" style="59" customWidth="1"/>
    <col min="70" max="70" width="59.08984375" style="59" customWidth="1"/>
    <col min="71" max="71" width="62.90625" style="59" customWidth="1"/>
    <col min="72" max="72" width="66.54296875" style="59" customWidth="1"/>
    <col min="73" max="73" width="83.453125" style="59" customWidth="1"/>
    <col min="74" max="74" width="84.08984375" style="59" customWidth="1"/>
    <col min="75" max="75" width="71.90625" style="59" customWidth="1"/>
    <col min="76" max="76" width="76" style="59" customWidth="1"/>
    <col min="77" max="77" width="89.54296875" style="59" customWidth="1"/>
    <col min="78" max="78" width="79.08984375" style="59" customWidth="1"/>
    <col min="79" max="79" width="66" style="59" customWidth="1"/>
    <col min="80" max="80" width="56.6328125" style="59" customWidth="1"/>
    <col min="81" max="81" width="69.6328125" style="59" customWidth="1"/>
    <col min="82" max="82" width="79.453125" style="37" customWidth="1"/>
    <col min="83" max="83" width="75.6328125" style="37" customWidth="1"/>
    <col min="84" max="84" width="76" style="37" customWidth="1"/>
    <col min="85" max="85" width="26.6328125" style="37" customWidth="1"/>
    <col min="86" max="86" width="36.36328125" style="37" customWidth="1"/>
    <col min="87" max="87" width="42.90625" style="58" customWidth="1"/>
    <col min="88" max="88" width="37.90625" style="58" customWidth="1"/>
    <col min="89" max="89" width="36.08984375" style="58" customWidth="1"/>
    <col min="90" max="90" width="53" style="58" customWidth="1"/>
    <col min="91" max="91" width="31.453125" style="58" customWidth="1"/>
    <col min="92" max="92" width="28.36328125" style="58" customWidth="1"/>
    <col min="93" max="93" width="28.6328125" style="58" customWidth="1"/>
    <col min="94" max="94" width="39" style="58" customWidth="1"/>
    <col min="95" max="95" width="35.453125" style="58" customWidth="1"/>
    <col min="96" max="96" width="47.54296875" style="58" customWidth="1"/>
    <col min="97" max="97" width="42.36328125" style="58" customWidth="1"/>
    <col min="98" max="98" width="42.08984375" style="58" customWidth="1"/>
    <col min="99" max="100" width="35.36328125" style="58" customWidth="1"/>
    <col min="101" max="101" width="45.54296875" style="58" customWidth="1"/>
    <col min="102" max="102" width="31" style="58" customWidth="1"/>
    <col min="103" max="103" width="27.6328125" style="58" customWidth="1"/>
    <col min="104" max="104" width="44.6328125" style="58" customWidth="1"/>
    <col min="105" max="105" width="36.54296875" style="58" customWidth="1"/>
    <col min="106" max="106" width="51.6328125" style="58" customWidth="1"/>
    <col min="107" max="107" width="34.90625" style="58" customWidth="1"/>
    <col min="108" max="108" width="50" style="58" customWidth="1"/>
    <col min="109" max="109" width="42.6328125" style="58" customWidth="1"/>
    <col min="110" max="110" width="38.08984375" style="58" customWidth="1"/>
    <col min="111" max="112" width="37.36328125" style="58" customWidth="1"/>
    <col min="113" max="113" width="34.6328125" style="58" customWidth="1"/>
    <col min="114" max="114" width="44.36328125" style="58" customWidth="1"/>
    <col min="115" max="115" width="32.08984375" style="58" customWidth="1"/>
    <col min="116" max="116" width="40" style="58" customWidth="1"/>
    <col min="117" max="117" width="37.90625" style="58" customWidth="1"/>
    <col min="118" max="118" width="36.08984375" style="58" customWidth="1"/>
    <col min="119" max="119" width="26.54296875" style="58" customWidth="1"/>
    <col min="120" max="120" width="43.453125" style="58" customWidth="1"/>
    <col min="121" max="121" width="41.90625" style="58" customWidth="1"/>
    <col min="122" max="122" width="41.6328125" style="58" customWidth="1"/>
    <col min="123" max="123" width="47.36328125" style="58" customWidth="1"/>
    <col min="124" max="124" width="44.36328125" style="58" customWidth="1"/>
    <col min="125" max="125" width="34.90625" style="58" customWidth="1"/>
    <col min="126" max="126" width="45.90625" style="58" customWidth="1"/>
    <col min="127" max="127" width="39.6328125" style="58" customWidth="1"/>
    <col min="128" max="128" width="40.36328125" style="58" customWidth="1"/>
    <col min="129" max="129" width="41.453125" style="58" customWidth="1"/>
    <col min="130" max="130" width="34.36328125" style="58" customWidth="1"/>
    <col min="131" max="131" width="36" style="58" customWidth="1"/>
    <col min="132" max="132" width="49.54296875" style="58" customWidth="1"/>
    <col min="133" max="133" width="26.54296875" style="58" customWidth="1"/>
    <col min="134" max="134" width="44.36328125" style="58" customWidth="1"/>
    <col min="135" max="135" width="52.6328125" style="58" customWidth="1"/>
    <col min="136" max="136" width="35.08984375" style="58" customWidth="1"/>
    <col min="137" max="137" width="32.54296875" style="58" customWidth="1"/>
    <col min="138" max="138" width="26" style="58" customWidth="1"/>
    <col min="139" max="139" width="42.36328125" style="58" customWidth="1"/>
    <col min="140" max="140" width="39.90625" style="12" customWidth="1"/>
    <col min="141" max="141" width="40.6328125" style="12" customWidth="1"/>
    <col min="142" max="142" width="38.6328125" style="12" customWidth="1"/>
    <col min="143" max="143" width="43.36328125" style="12" customWidth="1"/>
    <col min="144" max="144" width="33.453125" style="12" customWidth="1"/>
    <col min="145" max="145" width="36.36328125" style="12" customWidth="1"/>
    <col min="146" max="146" width="36.6328125" style="12" customWidth="1"/>
    <col min="147" max="147" width="77.36328125" style="12" customWidth="1"/>
    <col min="148" max="148" width="32" style="12" customWidth="1"/>
    <col min="149" max="149" width="33.08984375" style="12" customWidth="1"/>
    <col min="150" max="150" width="37.54296875" style="12" customWidth="1"/>
    <col min="151" max="151" width="41.453125" style="12" customWidth="1"/>
    <col min="152" max="152" width="42.36328125" style="12" customWidth="1"/>
    <col min="153" max="153" width="37.08984375" style="12" customWidth="1"/>
    <col min="154" max="154" width="43.6328125" style="12" customWidth="1"/>
    <col min="155" max="155" width="39.90625" style="12" customWidth="1"/>
    <col min="156" max="156" width="47.453125" style="12" customWidth="1"/>
    <col min="157" max="157" width="48.36328125" style="12" customWidth="1"/>
    <col min="158" max="158" width="55.54296875" style="12" customWidth="1"/>
    <col min="159" max="159" width="43" style="12" customWidth="1"/>
    <col min="160" max="160" width="44.54296875" style="12" customWidth="1"/>
    <col min="161" max="161" width="38.54296875" style="12" customWidth="1"/>
    <col min="162" max="162" width="40.90625" style="12" customWidth="1"/>
    <col min="163" max="163" width="72.08984375" style="12" customWidth="1"/>
    <col min="164" max="164" width="56" style="12" customWidth="1"/>
    <col min="165" max="165" width="51.36328125" style="12" customWidth="1"/>
    <col min="166" max="166" width="46.90625" style="12" customWidth="1"/>
    <col min="167" max="167" width="50.36328125" style="12" customWidth="1"/>
    <col min="168" max="168" width="26.36328125" style="12" customWidth="1"/>
    <col min="169" max="169" width="36.36328125" style="12" customWidth="1"/>
    <col min="170" max="170" width="45.453125" style="12" customWidth="1"/>
    <col min="171" max="171" width="37.90625" style="12" customWidth="1"/>
    <col min="172" max="172" width="24.36328125" style="12" customWidth="1"/>
    <col min="173" max="173" width="40.36328125" style="12" customWidth="1"/>
    <col min="174" max="174" width="54.54296875" style="12" customWidth="1"/>
    <col min="175" max="175" width="41.90625" style="12" customWidth="1"/>
    <col min="176" max="176" width="46.08984375" style="12" customWidth="1"/>
    <col min="177" max="177" width="43.54296875" style="12" customWidth="1"/>
    <col min="178" max="178" width="43.6328125" style="12" customWidth="1"/>
    <col min="179" max="179" width="47.36328125" style="12" customWidth="1"/>
    <col min="180" max="180" width="86.54296875" style="12" customWidth="1"/>
    <col min="181" max="181" width="50.6328125" style="12" customWidth="1"/>
    <col min="182" max="16384" width="9.08984375" style="12"/>
  </cols>
  <sheetData>
    <row r="1" spans="1:181" ht="63" customHeight="1" thickTop="1" x14ac:dyDescent="0.35">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5" t="s">
        <v>3431</v>
      </c>
      <c r="AQ1" s="636"/>
      <c r="AR1" s="636"/>
      <c r="AS1" s="636"/>
      <c r="AT1" s="636"/>
      <c r="AU1" s="636"/>
      <c r="AV1" s="637"/>
      <c r="AW1" s="663" t="s">
        <v>2659</v>
      </c>
      <c r="AX1" s="664"/>
      <c r="AY1" s="664"/>
      <c r="AZ1" s="665"/>
      <c r="BA1" s="666" t="s">
        <v>2663</v>
      </c>
      <c r="BB1" s="667"/>
      <c r="BC1" s="667"/>
      <c r="BD1" s="667"/>
      <c r="BE1" s="667"/>
      <c r="BF1" s="667"/>
      <c r="BG1" s="667"/>
      <c r="BH1" s="668"/>
      <c r="BI1" s="625"/>
    </row>
    <row r="2" spans="1:181" s="13" customFormat="1" ht="14.4" customHeight="1"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55000000000000004">
      <c r="A3" s="309" t="s">
        <v>2461</v>
      </c>
      <c r="B3" s="310" t="s">
        <v>1673</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75">
      <c r="A4" s="380" t="s">
        <v>3390</v>
      </c>
      <c r="B4" s="367" t="s">
        <v>3399</v>
      </c>
      <c r="C4" s="367"/>
      <c r="D4" s="538" t="s">
        <v>3414</v>
      </c>
      <c r="E4" s="359" t="s">
        <v>52</v>
      </c>
      <c r="F4" s="360" t="s">
        <v>2617</v>
      </c>
      <c r="G4" s="643" t="s">
        <v>2618</v>
      </c>
      <c r="H4" s="644"/>
      <c r="I4" s="645" t="s">
        <v>2702</v>
      </c>
      <c r="J4" s="646"/>
      <c r="K4" s="647"/>
      <c r="L4" s="648"/>
      <c r="M4" s="361" t="s">
        <v>2619</v>
      </c>
      <c r="N4" s="237" t="s">
        <v>2615</v>
      </c>
      <c r="O4" s="649" t="s">
        <v>3416</v>
      </c>
      <c r="P4" s="650"/>
      <c r="Q4" s="650"/>
      <c r="R4" s="650"/>
      <c r="S4" s="650"/>
      <c r="T4" s="650"/>
      <c r="U4" s="651"/>
      <c r="V4" s="652" t="s">
        <v>3407</v>
      </c>
      <c r="W4" s="653"/>
      <c r="X4" s="653"/>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38" t="s">
        <v>7</v>
      </c>
      <c r="AQ4" s="639"/>
      <c r="AR4" s="639"/>
      <c r="AS4" s="639"/>
      <c r="AT4" s="639"/>
      <c r="AU4" s="639"/>
      <c r="AV4" s="640"/>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1" s="42" customFormat="1" ht="3" hidden="1" customHeight="1" thickTop="1" thickBot="1" x14ac:dyDescent="0.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x14ac:dyDescent="0.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x14ac:dyDescent="0.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 hidden="1" customHeight="1" thickTop="1" thickBot="1" x14ac:dyDescent="0.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x14ac:dyDescent="0.4">
      <c r="A9" s="654" t="s">
        <v>3420</v>
      </c>
      <c r="B9" s="655"/>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9" customHeight="1" thickBot="1" x14ac:dyDescent="0.4">
      <c r="A10" s="656" t="s">
        <v>3392</v>
      </c>
      <c r="B10" s="657"/>
      <c r="C10" s="557">
        <f>COUNTA(D12:D1011)</f>
        <v>1</v>
      </c>
      <c r="D10" s="558">
        <f>COUNTIF(D12:D1011,"*~**")</f>
        <v>0</v>
      </c>
      <c r="E10" s="559"/>
      <c r="F10" s="560">
        <f>COUNTIF(F12:F1011,"x")</f>
        <v>1</v>
      </c>
      <c r="G10" s="561">
        <f>COUNTA(G12:G1011)-(COUNTA(G12:G1011)-COUNT(G12:G1011))</f>
        <v>1</v>
      </c>
      <c r="H10" s="561">
        <f>COUNTA(H12:H1011)-(COUNTA(H12:H1011)-COUNT(H12:H1011))</f>
        <v>0</v>
      </c>
      <c r="I10" s="562">
        <f>COUNTIF(I12:I1011,"x")</f>
        <v>0</v>
      </c>
      <c r="J10" s="563">
        <f>COUNTIF(J12:J1011,"x")</f>
        <v>0</v>
      </c>
      <c r="K10" s="564">
        <f>COUNTIF(K12:K1011,"x")</f>
        <v>0</v>
      </c>
      <c r="L10" s="565">
        <f>COUNTIF(L12:L1011,"x")</f>
        <v>0</v>
      </c>
      <c r="M10" s="564">
        <f>COUNTA(M12:M1011)</f>
        <v>1</v>
      </c>
      <c r="N10" s="566">
        <f>SUM(AW12:AW1011)</f>
        <v>2</v>
      </c>
      <c r="O10" s="567">
        <f t="shared" ref="O10:U10" si="10">COUNTIF(O12:O1011,"x")</f>
        <v>1</v>
      </c>
      <c r="P10" s="567">
        <f t="shared" si="10"/>
        <v>0</v>
      </c>
      <c r="Q10" s="567">
        <f t="shared" si="10"/>
        <v>0</v>
      </c>
      <c r="R10" s="567">
        <f t="shared" si="10"/>
        <v>0</v>
      </c>
      <c r="S10" s="567">
        <f>COUNTIF(S12:S1011,"x")</f>
        <v>0</v>
      </c>
      <c r="T10" s="567">
        <f t="shared" si="10"/>
        <v>0</v>
      </c>
      <c r="U10" s="568">
        <f t="shared" si="10"/>
        <v>0</v>
      </c>
      <c r="V10" s="569">
        <f>SUM(V12:V1011)</f>
        <v>0.25</v>
      </c>
      <c r="W10" s="570">
        <f t="shared" ref="W10:AA10" si="11">SUM(W12:W1011)</f>
        <v>0</v>
      </c>
      <c r="X10" s="571">
        <f t="shared" si="11"/>
        <v>0</v>
      </c>
      <c r="Y10" s="571">
        <f>SUM(Y12:Y1011)</f>
        <v>0.25</v>
      </c>
      <c r="Z10" s="572">
        <f t="shared" si="11"/>
        <v>0</v>
      </c>
      <c r="AA10" s="573">
        <f t="shared" si="11"/>
        <v>0</v>
      </c>
      <c r="AB10" s="574">
        <f>COUNTIFS(AB12:AB1011,-30,Z12:Z1011,"&gt;0")</f>
        <v>0</v>
      </c>
      <c r="AC10" s="575">
        <f>COUNTIFS(AC12:AC1011,"x",Z12:Z1011,"&gt;0")</f>
        <v>0</v>
      </c>
      <c r="AD10" s="572">
        <f>SUMIF(AD12:AD1011,"&lt;0")</f>
        <v>-2.5</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2</v>
      </c>
      <c r="AX10" s="581">
        <f t="shared" si="12"/>
        <v>0</v>
      </c>
      <c r="AY10" s="581">
        <f t="shared" si="12"/>
        <v>0</v>
      </c>
      <c r="AZ10" s="582">
        <f t="shared" si="12"/>
        <v>2</v>
      </c>
      <c r="BA10" s="583">
        <f t="shared" si="12"/>
        <v>0.25</v>
      </c>
      <c r="BB10" s="584">
        <f>SUMIF(BB12:BB1011,"&gt;0")</f>
        <v>0</v>
      </c>
      <c r="BC10" s="584">
        <f t="shared" si="12"/>
        <v>0</v>
      </c>
      <c r="BD10" s="585">
        <f t="shared" si="12"/>
        <v>0.25</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4">
      <c r="A11" s="641" t="s">
        <v>3391</v>
      </c>
      <c r="B11" s="642"/>
      <c r="C11" s="382"/>
      <c r="D11" s="377"/>
      <c r="E11" s="227"/>
      <c r="F11" s="383"/>
      <c r="G11" s="383"/>
      <c r="H11" s="383"/>
      <c r="I11" s="383"/>
      <c r="J11" s="384"/>
      <c r="K11" s="385"/>
      <c r="L11" s="229"/>
      <c r="M11" s="386"/>
      <c r="N11" s="228">
        <f>N10/M10</f>
        <v>2</v>
      </c>
      <c r="O11" s="228"/>
      <c r="P11" s="228"/>
      <c r="Q11" s="228"/>
      <c r="R11" s="228"/>
      <c r="S11" s="228"/>
      <c r="T11" s="228"/>
      <c r="U11" s="229"/>
      <c r="V11" s="387">
        <f t="shared" ref="V11:AA11" si="14">AVERAGEIF(V12:V1011,"&lt;&gt;0")</f>
        <v>0.25</v>
      </c>
      <c r="W11" s="387" t="e">
        <f t="shared" si="14"/>
        <v>#DIV/0!</v>
      </c>
      <c r="X11" s="387" t="e">
        <f t="shared" si="14"/>
        <v>#DIV/0!</v>
      </c>
      <c r="Y11" s="387">
        <f t="shared" si="14"/>
        <v>0.25</v>
      </c>
      <c r="Z11" s="381" t="e">
        <f>AVERAGEIF(Z12:Z1011,"&lt;&gt;0")</f>
        <v>#DIV/0!</v>
      </c>
      <c r="AA11" s="381" t="e">
        <f t="shared" si="14"/>
        <v>#DIV/0!</v>
      </c>
      <c r="AB11" s="388"/>
      <c r="AC11" s="387"/>
      <c r="AD11" s="379">
        <f>AVERAGEIF(AD12:AD1011,"&lt;0")</f>
        <v>-2.5</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2</v>
      </c>
      <c r="AX11" s="235" t="e">
        <f t="shared" si="15"/>
        <v>#DIV/0!</v>
      </c>
      <c r="AY11" s="235" t="e">
        <f t="shared" si="15"/>
        <v>#DIV/0!</v>
      </c>
      <c r="AZ11" s="390">
        <f t="shared" si="15"/>
        <v>2</v>
      </c>
      <c r="BA11" s="389">
        <f t="shared" si="15"/>
        <v>0.25</v>
      </c>
      <c r="BB11" s="235" t="e">
        <f t="shared" si="15"/>
        <v>#DIV/0!</v>
      </c>
      <c r="BC11" s="235" t="e">
        <f t="shared" si="15"/>
        <v>#DIV/0!</v>
      </c>
      <c r="BD11" s="390">
        <f t="shared" si="15"/>
        <v>0.25</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1" s="14" customFormat="1" ht="18" customHeight="1" thickTop="1" x14ac:dyDescent="0.45">
      <c r="A12" s="219"/>
      <c r="B12" s="220"/>
      <c r="C12" s="211">
        <v>1</v>
      </c>
      <c r="D12" s="202" t="s">
        <v>3448</v>
      </c>
      <c r="E12" s="180" t="s">
        <v>3447</v>
      </c>
      <c r="F12" s="34" t="s">
        <v>0</v>
      </c>
      <c r="G12" s="131">
        <v>42915</v>
      </c>
      <c r="H12" s="136"/>
      <c r="I12" s="140"/>
      <c r="J12" s="78"/>
      <c r="K12" s="144"/>
      <c r="L12" s="119"/>
      <c r="M12" s="394">
        <v>42916</v>
      </c>
      <c r="N12" s="158">
        <f>IF((NETWORKDAYS(G12,M12)&gt;0),(NETWORKDAYS(G12,M12)),"")</f>
        <v>2</v>
      </c>
      <c r="O12" s="311" t="s">
        <v>0</v>
      </c>
      <c r="P12" s="311"/>
      <c r="Q12" s="311"/>
      <c r="R12" s="311"/>
      <c r="S12" s="311"/>
      <c r="T12" s="311"/>
      <c r="U12" s="312"/>
      <c r="V12" s="181">
        <v>0.25</v>
      </c>
      <c r="W12" s="313"/>
      <c r="X12" s="313"/>
      <c r="Y12" s="160">
        <f t="shared" ref="Y12:Y75" si="17">V12+W12+X12</f>
        <v>0.25</v>
      </c>
      <c r="Z12" s="159">
        <f t="shared" ref="Z12:Z76" si="18">IF((F12="x"),0,((V12*10)+(W12*20)))</f>
        <v>0</v>
      </c>
      <c r="AA12" s="326"/>
      <c r="AB12" s="399">
        <f>IF(AND(Z12&gt;=0,F12="x"),0,IF(AND(Z12&gt;0,AC12="x"),0,IF(Z12&gt;0,0-30,0)))</f>
        <v>0</v>
      </c>
      <c r="AC12" s="369"/>
      <c r="AD12" s="226">
        <f t="shared" ref="AD12:AD75" si="19">IF(F12="x",(0-((V12*10)+(W12*20))),"")</f>
        <v>-2.5</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2</v>
      </c>
      <c r="AX12" s="165" t="str">
        <f t="shared" ref="AX12:AX75" si="23">IF(AND(K12="x",AW12&gt;0),AW12,"")</f>
        <v/>
      </c>
      <c r="AY12" s="192" t="str">
        <f t="shared" ref="AY12:AY75" si="24">IF(OR(K12="x",F12="x",AW12&lt;=0),"",AW12)</f>
        <v/>
      </c>
      <c r="AZ12" s="182">
        <f t="shared" ref="AZ12:AZ75" si="25">IF(AND(F12="x",AW12&gt;0),AW12,"")</f>
        <v>2</v>
      </c>
      <c r="BA12" s="178">
        <f t="shared" ref="BA12:BA75" si="26">IF(V12&gt;0,V12,"")</f>
        <v>0.25</v>
      </c>
      <c r="BB12" s="179" t="str">
        <f t="shared" ref="BB12:BB75" si="27">IF(AND(K12="x",BA12&gt;0),BA12,"")</f>
        <v/>
      </c>
      <c r="BC12" s="187" t="str">
        <f>IF(OR(K12="x",F12="x",BA12&lt;=0),"",BA12)</f>
        <v/>
      </c>
      <c r="BD12" s="198">
        <f t="shared" ref="BD12:BD75" si="28">IF(AND(F12="x",BA12&gt;0),BA12,"")</f>
        <v>0.25</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3177</v>
      </c>
      <c r="DY12" s="351" t="s">
        <v>3179</v>
      </c>
      <c r="DZ12" s="351" t="s">
        <v>3181</v>
      </c>
      <c r="EA12" s="351" t="s">
        <v>3183</v>
      </c>
      <c r="EB12" s="351" t="s">
        <v>3185</v>
      </c>
      <c r="EC12" s="351" t="s">
        <v>3187</v>
      </c>
      <c r="ED12" s="351" t="s">
        <v>3189</v>
      </c>
      <c r="EE12" s="351" t="s">
        <v>3191</v>
      </c>
      <c r="EF12" s="351" t="s">
        <v>3193</v>
      </c>
      <c r="EG12" s="351" t="s">
        <v>3195</v>
      </c>
      <c r="EH12" s="351" t="s">
        <v>3197</v>
      </c>
      <c r="EI12" s="351" t="s">
        <v>3199</v>
      </c>
      <c r="EJ12" s="351" t="s">
        <v>3201</v>
      </c>
      <c r="EK12" s="351" t="s">
        <v>3207</v>
      </c>
      <c r="EL12" s="351" t="s">
        <v>3206</v>
      </c>
      <c r="EM12" s="351" t="s">
        <v>3205</v>
      </c>
      <c r="EN12" s="351" t="s">
        <v>3208</v>
      </c>
      <c r="EO12" s="351" t="s">
        <v>3210</v>
      </c>
      <c r="EP12" s="351" t="s">
        <v>3212</v>
      </c>
      <c r="EQ12" s="351" t="s">
        <v>3214</v>
      </c>
      <c r="ER12" s="351" t="s">
        <v>3216</v>
      </c>
      <c r="ES12" s="351" t="s">
        <v>3218</v>
      </c>
      <c r="ET12" s="351" t="s">
        <v>3220</v>
      </c>
      <c r="EU12" s="351" t="s">
        <v>3222</v>
      </c>
      <c r="EV12" s="351" t="s">
        <v>3224</v>
      </c>
      <c r="EW12" s="351" t="s">
        <v>3226</v>
      </c>
      <c r="EX12" s="351" t="s">
        <v>3228</v>
      </c>
      <c r="EY12" s="351" t="s">
        <v>3230</v>
      </c>
      <c r="EZ12" s="351" t="s">
        <v>3232</v>
      </c>
      <c r="FA12" s="351" t="s">
        <v>3234</v>
      </c>
      <c r="FB12" s="351" t="s">
        <v>3236</v>
      </c>
      <c r="FC12" s="351" t="s">
        <v>3239</v>
      </c>
      <c r="FD12" s="351" t="s">
        <v>3240</v>
      </c>
      <c r="FE12" s="351" t="s">
        <v>3242</v>
      </c>
      <c r="FF12" s="351" t="s">
        <v>3244</v>
      </c>
      <c r="FG12" s="351" t="s">
        <v>3246</v>
      </c>
      <c r="FH12" s="351" t="s">
        <v>3248</v>
      </c>
      <c r="FI12" s="351" t="s">
        <v>3250</v>
      </c>
      <c r="FJ12" s="351" t="s">
        <v>3252</v>
      </c>
      <c r="FK12" s="351" t="s">
        <v>3254</v>
      </c>
      <c r="FL12" s="351" t="s">
        <v>3256</v>
      </c>
      <c r="FM12" s="351" t="s">
        <v>3258</v>
      </c>
      <c r="FN12" s="351" t="s">
        <v>3260</v>
      </c>
      <c r="FO12" s="351" t="s">
        <v>3262</v>
      </c>
      <c r="FP12" s="351" t="s">
        <v>3264</v>
      </c>
      <c r="FQ12" s="351" t="s">
        <v>3266</v>
      </c>
      <c r="FR12" s="351" t="s">
        <v>3268</v>
      </c>
      <c r="FS12" s="351" t="s">
        <v>3270</v>
      </c>
      <c r="FT12" s="351" t="s">
        <v>3272</v>
      </c>
      <c r="FU12" s="351" t="s">
        <v>3274</v>
      </c>
      <c r="FV12" s="351" t="s">
        <v>3276</v>
      </c>
      <c r="FW12" s="351" t="s">
        <v>3278</v>
      </c>
      <c r="FX12" s="351" t="s">
        <v>3280</v>
      </c>
      <c r="FY12" s="365" t="s">
        <v>3373</v>
      </c>
    </row>
    <row r="13" spans="1:181" s="14" customFormat="1" ht="18" customHeight="1" x14ac:dyDescent="0.6">
      <c r="A13" s="526"/>
      <c r="B13" s="220"/>
      <c r="C13" s="212">
        <v>2</v>
      </c>
      <c r="D13" s="203"/>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3178</v>
      </c>
      <c r="DY13" s="352" t="s">
        <v>3180</v>
      </c>
      <c r="DZ13" s="352" t="s">
        <v>3182</v>
      </c>
      <c r="EA13" s="352" t="s">
        <v>3184</v>
      </c>
      <c r="EB13" s="352" t="s">
        <v>3186</v>
      </c>
      <c r="EC13" s="352" t="s">
        <v>3188</v>
      </c>
      <c r="ED13" s="352" t="s">
        <v>3190</v>
      </c>
      <c r="EE13" s="352" t="s">
        <v>3192</v>
      </c>
      <c r="EF13" s="352" t="s">
        <v>3194</v>
      </c>
      <c r="EG13" s="352" t="s">
        <v>3196</v>
      </c>
      <c r="EH13" s="352" t="s">
        <v>3198</v>
      </c>
      <c r="EI13" s="352" t="s">
        <v>3200</v>
      </c>
      <c r="EJ13" s="352" t="s">
        <v>3202</v>
      </c>
      <c r="EK13" s="352" t="s">
        <v>3203</v>
      </c>
      <c r="EL13" s="352" t="s">
        <v>3204</v>
      </c>
      <c r="EM13" s="352" t="s">
        <v>3204</v>
      </c>
      <c r="EN13" s="352" t="s">
        <v>3209</v>
      </c>
      <c r="EO13" s="352" t="s">
        <v>3211</v>
      </c>
      <c r="EP13" s="352" t="s">
        <v>3213</v>
      </c>
      <c r="EQ13" s="352" t="s">
        <v>3215</v>
      </c>
      <c r="ER13" s="352" t="s">
        <v>3217</v>
      </c>
      <c r="ES13" s="352" t="s">
        <v>3219</v>
      </c>
      <c r="ET13" s="352" t="s">
        <v>3221</v>
      </c>
      <c r="EU13" s="352" t="s">
        <v>3223</v>
      </c>
      <c r="EV13" s="352" t="s">
        <v>3225</v>
      </c>
      <c r="EW13" s="352" t="s">
        <v>3227</v>
      </c>
      <c r="EX13" s="352" t="s">
        <v>3229</v>
      </c>
      <c r="EY13" s="352" t="s">
        <v>3231</v>
      </c>
      <c r="EZ13" s="352" t="s">
        <v>3233</v>
      </c>
      <c r="FA13" s="352" t="s">
        <v>3235</v>
      </c>
      <c r="FB13" s="352" t="s">
        <v>3237</v>
      </c>
      <c r="FC13" s="352" t="s">
        <v>3238</v>
      </c>
      <c r="FD13" s="352" t="s">
        <v>3241</v>
      </c>
      <c r="FE13" s="352" t="s">
        <v>3243</v>
      </c>
      <c r="FF13" s="352" t="s">
        <v>3245</v>
      </c>
      <c r="FG13" s="352" t="s">
        <v>3247</v>
      </c>
      <c r="FH13" s="352" t="s">
        <v>3249</v>
      </c>
      <c r="FI13" s="352" t="s">
        <v>3251</v>
      </c>
      <c r="FJ13" s="352" t="s">
        <v>3253</v>
      </c>
      <c r="FK13" s="352" t="s">
        <v>3255</v>
      </c>
      <c r="FL13" s="352" t="s">
        <v>3257</v>
      </c>
      <c r="FM13" s="352" t="s">
        <v>3259</v>
      </c>
      <c r="FN13" s="352" t="s">
        <v>3261</v>
      </c>
      <c r="FO13" s="352" t="s">
        <v>3263</v>
      </c>
      <c r="FP13" s="352" t="s">
        <v>3265</v>
      </c>
      <c r="FQ13" s="352" t="s">
        <v>3267</v>
      </c>
      <c r="FR13" s="352" t="s">
        <v>3269</v>
      </c>
      <c r="FS13" s="352" t="s">
        <v>3271</v>
      </c>
      <c r="FT13" s="352" t="s">
        <v>3273</v>
      </c>
      <c r="FU13" s="352" t="s">
        <v>3275</v>
      </c>
      <c r="FV13" s="352" t="s">
        <v>3277</v>
      </c>
      <c r="FW13" s="352" t="s">
        <v>3279</v>
      </c>
      <c r="FX13" s="352" t="s">
        <v>3281</v>
      </c>
      <c r="FY13" s="366" t="s">
        <v>3374</v>
      </c>
    </row>
    <row r="14" spans="1:181" s="14" customFormat="1" ht="18" customHeight="1" x14ac:dyDescent="0.45">
      <c r="A14" s="527" t="s">
        <v>3423</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t="s">
        <v>3362</v>
      </c>
      <c r="FY14" s="366" t="s">
        <v>3375</v>
      </c>
    </row>
    <row r="15" spans="1:181" s="14" customFormat="1" ht="20.25" customHeight="1" x14ac:dyDescent="0.6">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Q15" s="352" t="s">
        <v>3363</v>
      </c>
      <c r="FY15" s="366" t="s">
        <v>3376</v>
      </c>
    </row>
    <row r="16" spans="1:181" s="11" customFormat="1" ht="18" customHeight="1" x14ac:dyDescent="0.45">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Q16" s="352" t="s">
        <v>3364</v>
      </c>
      <c r="FY16" s="366" t="s">
        <v>3377</v>
      </c>
    </row>
    <row r="17" spans="1:181" s="11" customFormat="1" ht="18" customHeight="1" x14ac:dyDescent="0.45">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Q17" s="352" t="s">
        <v>3365</v>
      </c>
      <c r="FY17" s="366" t="s">
        <v>3378</v>
      </c>
    </row>
    <row r="18" spans="1:181" s="11" customFormat="1" ht="18.5" x14ac:dyDescent="0.45">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t="s">
        <v>3366</v>
      </c>
      <c r="FY18" s="366" t="s">
        <v>3379</v>
      </c>
    </row>
    <row r="19" spans="1:181" s="11" customFormat="1" ht="18.5" x14ac:dyDescent="0.45">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3367</v>
      </c>
    </row>
    <row r="20" spans="1:181" s="11" customFormat="1" ht="18.5" x14ac:dyDescent="0.45">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3368</v>
      </c>
    </row>
    <row r="21" spans="1:181" s="11" customFormat="1" ht="18.5" x14ac:dyDescent="0.45">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3369</v>
      </c>
    </row>
    <row r="22" spans="1:181" s="11" customFormat="1" ht="18.5" x14ac:dyDescent="0.45">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3370</v>
      </c>
    </row>
    <row r="23" spans="1:181" s="11" customFormat="1" ht="18.5" x14ac:dyDescent="0.45">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81" s="11" customFormat="1" ht="18.5" x14ac:dyDescent="0.4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18.5" x14ac:dyDescent="0.4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18.5" x14ac:dyDescent="0.4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5" x14ac:dyDescent="0.4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18.5" x14ac:dyDescent="0.4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18.5" x14ac:dyDescent="0.4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18.5" x14ac:dyDescent="0.4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18.5" x14ac:dyDescent="0.4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5" x14ac:dyDescent="0.4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5" x14ac:dyDescent="0.4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5" x14ac:dyDescent="0.4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5" x14ac:dyDescent="0.4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5" x14ac:dyDescent="0.4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 customHeight="1" x14ac:dyDescent="0.4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5" x14ac:dyDescent="0.4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5" x14ac:dyDescent="0.4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5" x14ac:dyDescent="0.4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5" x14ac:dyDescent="0.4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5" x14ac:dyDescent="0.4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5" x14ac:dyDescent="0.4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5" x14ac:dyDescent="0.4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5" x14ac:dyDescent="0.4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5" x14ac:dyDescent="0.4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5" x14ac:dyDescent="0.4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5" x14ac:dyDescent="0.4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5" x14ac:dyDescent="0.4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 customHeight="1" x14ac:dyDescent="0.4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5" x14ac:dyDescent="0.4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5" x14ac:dyDescent="0.4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 customHeight="1" x14ac:dyDescent="0.4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5" x14ac:dyDescent="0.4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5" x14ac:dyDescent="0.4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5" x14ac:dyDescent="0.4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5" x14ac:dyDescent="0.4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5" x14ac:dyDescent="0.4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5" x14ac:dyDescent="0.4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5" x14ac:dyDescent="0.4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5" x14ac:dyDescent="0.4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ht="18.5" x14ac:dyDescent="0.4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39" ht="18.5" x14ac:dyDescent="0.4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39" ht="18.5" x14ac:dyDescent="0.4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5" x14ac:dyDescent="0.4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5" x14ac:dyDescent="0.4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5" x14ac:dyDescent="0.4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5" x14ac:dyDescent="0.4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5" x14ac:dyDescent="0.4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5" x14ac:dyDescent="0.4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5" x14ac:dyDescent="0.4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5" x14ac:dyDescent="0.4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5" x14ac:dyDescent="0.4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5" x14ac:dyDescent="0.4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5" x14ac:dyDescent="0.4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5" x14ac:dyDescent="0.4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5" x14ac:dyDescent="0.4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5" x14ac:dyDescent="0.4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5" x14ac:dyDescent="0.4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5" x14ac:dyDescent="0.4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5" x14ac:dyDescent="0.4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5" x14ac:dyDescent="0.4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5" x14ac:dyDescent="0.4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5" x14ac:dyDescent="0.4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5" x14ac:dyDescent="0.4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5" x14ac:dyDescent="0.4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5" x14ac:dyDescent="0.4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5" x14ac:dyDescent="0.4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5" x14ac:dyDescent="0.4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5" x14ac:dyDescent="0.4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5" x14ac:dyDescent="0.4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5" x14ac:dyDescent="0.4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5" x14ac:dyDescent="0.4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5" x14ac:dyDescent="0.4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5" x14ac:dyDescent="0.4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5" x14ac:dyDescent="0.4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5" x14ac:dyDescent="0.4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5" x14ac:dyDescent="0.4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5" x14ac:dyDescent="0.4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5" x14ac:dyDescent="0.4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5" x14ac:dyDescent="0.4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5" x14ac:dyDescent="0.4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5" x14ac:dyDescent="0.4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5" x14ac:dyDescent="0.4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5" x14ac:dyDescent="0.4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5" x14ac:dyDescent="0.4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5" x14ac:dyDescent="0.4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5" x14ac:dyDescent="0.4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5" x14ac:dyDescent="0.4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5" x14ac:dyDescent="0.4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5" x14ac:dyDescent="0.4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5" x14ac:dyDescent="0.4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5" x14ac:dyDescent="0.4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5" x14ac:dyDescent="0.4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5" x14ac:dyDescent="0.4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5" x14ac:dyDescent="0.4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5" x14ac:dyDescent="0.4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5" x14ac:dyDescent="0.4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5" x14ac:dyDescent="0.4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5" x14ac:dyDescent="0.4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5" x14ac:dyDescent="0.4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5" x14ac:dyDescent="0.4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5" x14ac:dyDescent="0.4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5" x14ac:dyDescent="0.4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5" x14ac:dyDescent="0.4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5" x14ac:dyDescent="0.4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5" x14ac:dyDescent="0.4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5" x14ac:dyDescent="0.4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5" x14ac:dyDescent="0.4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5" x14ac:dyDescent="0.4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5" x14ac:dyDescent="0.4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5" x14ac:dyDescent="0.4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5" x14ac:dyDescent="0.4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5" x14ac:dyDescent="0.4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5" x14ac:dyDescent="0.4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5" x14ac:dyDescent="0.4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5" x14ac:dyDescent="0.4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5" x14ac:dyDescent="0.4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5" x14ac:dyDescent="0.4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5" x14ac:dyDescent="0.4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5" x14ac:dyDescent="0.4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5" x14ac:dyDescent="0.4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5" x14ac:dyDescent="0.4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5" x14ac:dyDescent="0.4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5" x14ac:dyDescent="0.4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5" x14ac:dyDescent="0.4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5" x14ac:dyDescent="0.4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5" x14ac:dyDescent="0.4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5" x14ac:dyDescent="0.4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5" x14ac:dyDescent="0.4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5" x14ac:dyDescent="0.4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5" x14ac:dyDescent="0.4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5" x14ac:dyDescent="0.4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5" x14ac:dyDescent="0.4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5" x14ac:dyDescent="0.4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5" x14ac:dyDescent="0.4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5" x14ac:dyDescent="0.4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5" x14ac:dyDescent="0.4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5" x14ac:dyDescent="0.4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5" x14ac:dyDescent="0.4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39" s="26" customFormat="1" ht="18.5" x14ac:dyDescent="0.4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row>
    <row r="162" spans="1:139" ht="18.5" x14ac:dyDescent="0.4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39" ht="18.5" x14ac:dyDescent="0.4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39" ht="18.5" x14ac:dyDescent="0.4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39" ht="18.5" x14ac:dyDescent="0.4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39" ht="18.5" x14ac:dyDescent="0.4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39" ht="18.5" x14ac:dyDescent="0.4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39" ht="18.5" x14ac:dyDescent="0.4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39" ht="18.5" x14ac:dyDescent="0.4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39" ht="18.5" x14ac:dyDescent="0.4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39" ht="18.5" x14ac:dyDescent="0.4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39" ht="18.5" x14ac:dyDescent="0.4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39" ht="18.5" x14ac:dyDescent="0.4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39" ht="18.5" x14ac:dyDescent="0.4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39" ht="18.5" x14ac:dyDescent="0.4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39" ht="18.5" x14ac:dyDescent="0.4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5" x14ac:dyDescent="0.4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5" x14ac:dyDescent="0.4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5" x14ac:dyDescent="0.4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5" x14ac:dyDescent="0.4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5" x14ac:dyDescent="0.4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5" x14ac:dyDescent="0.4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5" x14ac:dyDescent="0.4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5" x14ac:dyDescent="0.4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5" x14ac:dyDescent="0.4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5" x14ac:dyDescent="0.4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5" x14ac:dyDescent="0.4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5" x14ac:dyDescent="0.4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5" x14ac:dyDescent="0.4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5" x14ac:dyDescent="0.4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5" x14ac:dyDescent="0.4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5" x14ac:dyDescent="0.4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5" x14ac:dyDescent="0.4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5" x14ac:dyDescent="0.4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5" x14ac:dyDescent="0.4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5" x14ac:dyDescent="0.4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5" x14ac:dyDescent="0.4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5" x14ac:dyDescent="0.4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5" x14ac:dyDescent="0.4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5" x14ac:dyDescent="0.4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5" x14ac:dyDescent="0.4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5" x14ac:dyDescent="0.4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5" x14ac:dyDescent="0.4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5" x14ac:dyDescent="0.4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5" x14ac:dyDescent="0.4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5" x14ac:dyDescent="0.4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5" x14ac:dyDescent="0.4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5" x14ac:dyDescent="0.4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39" ht="18.5" x14ac:dyDescent="0.4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39" ht="18.5" x14ac:dyDescent="0.4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39" s="26" customFormat="1" ht="18.5" x14ac:dyDescent="0.4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ht="18.5" x14ac:dyDescent="0.4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39" ht="18.5" x14ac:dyDescent="0.4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39" ht="18.5" x14ac:dyDescent="0.4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39" ht="18.5" x14ac:dyDescent="0.4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39" ht="18.5" x14ac:dyDescent="0.4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39" ht="18.5" x14ac:dyDescent="0.4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39" ht="18.5" x14ac:dyDescent="0.4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39" ht="18.5" x14ac:dyDescent="0.4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39" ht="18.5" x14ac:dyDescent="0.4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39" ht="18.5" x14ac:dyDescent="0.4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39" ht="18.5" x14ac:dyDescent="0.4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39" ht="18.5" x14ac:dyDescent="0.4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39" ht="18.5" x14ac:dyDescent="0.4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5" x14ac:dyDescent="0.4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5" x14ac:dyDescent="0.4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5" x14ac:dyDescent="0.4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5" x14ac:dyDescent="0.4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5" x14ac:dyDescent="0.4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5" x14ac:dyDescent="0.4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5" x14ac:dyDescent="0.4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5" x14ac:dyDescent="0.4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5" x14ac:dyDescent="0.4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5" x14ac:dyDescent="0.4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5" x14ac:dyDescent="0.4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5" x14ac:dyDescent="0.4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5" x14ac:dyDescent="0.4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5" x14ac:dyDescent="0.4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5" x14ac:dyDescent="0.4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5" x14ac:dyDescent="0.4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5" x14ac:dyDescent="0.4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5" x14ac:dyDescent="0.4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5" x14ac:dyDescent="0.4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5" x14ac:dyDescent="0.4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5" x14ac:dyDescent="0.4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5" x14ac:dyDescent="0.4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5" x14ac:dyDescent="0.4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5" x14ac:dyDescent="0.4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5" x14ac:dyDescent="0.4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5" x14ac:dyDescent="0.4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5" x14ac:dyDescent="0.4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5" x14ac:dyDescent="0.4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5" x14ac:dyDescent="0.4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5" x14ac:dyDescent="0.4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5" x14ac:dyDescent="0.4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5" x14ac:dyDescent="0.4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5" x14ac:dyDescent="0.4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5" x14ac:dyDescent="0.4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5" x14ac:dyDescent="0.4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5" x14ac:dyDescent="0.4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5" x14ac:dyDescent="0.4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5" x14ac:dyDescent="0.4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5" x14ac:dyDescent="0.4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5" x14ac:dyDescent="0.4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5" x14ac:dyDescent="0.4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5" x14ac:dyDescent="0.4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5" x14ac:dyDescent="0.4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5" x14ac:dyDescent="0.4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5" x14ac:dyDescent="0.4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5" x14ac:dyDescent="0.4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5" x14ac:dyDescent="0.4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5" x14ac:dyDescent="0.4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5" x14ac:dyDescent="0.4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5" x14ac:dyDescent="0.4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5" x14ac:dyDescent="0.4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5" x14ac:dyDescent="0.4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5" x14ac:dyDescent="0.4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5" x14ac:dyDescent="0.4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5" x14ac:dyDescent="0.4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5" x14ac:dyDescent="0.4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5" x14ac:dyDescent="0.4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5" x14ac:dyDescent="0.4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5" x14ac:dyDescent="0.4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5" x14ac:dyDescent="0.4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5" x14ac:dyDescent="0.4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5" x14ac:dyDescent="0.4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5" x14ac:dyDescent="0.4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5" x14ac:dyDescent="0.4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5" x14ac:dyDescent="0.4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5" x14ac:dyDescent="0.4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5" x14ac:dyDescent="0.4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5" x14ac:dyDescent="0.4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5" x14ac:dyDescent="0.4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5" x14ac:dyDescent="0.4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5" x14ac:dyDescent="0.4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5" x14ac:dyDescent="0.4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5" x14ac:dyDescent="0.4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5" x14ac:dyDescent="0.4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5" x14ac:dyDescent="0.4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5" x14ac:dyDescent="0.4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5" x14ac:dyDescent="0.4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5" x14ac:dyDescent="0.4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5" x14ac:dyDescent="0.4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5" x14ac:dyDescent="0.4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39" ht="18.5" x14ac:dyDescent="0.4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39" ht="18.5" x14ac:dyDescent="0.4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39" ht="18.5" x14ac:dyDescent="0.4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39" ht="18.5" x14ac:dyDescent="0.4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39" ht="18.5" x14ac:dyDescent="0.4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39" ht="18.5" x14ac:dyDescent="0.4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39" s="26" customFormat="1" ht="18.5" x14ac:dyDescent="0.4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row>
    <row r="312" spans="1:139" ht="18.5" x14ac:dyDescent="0.4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39" ht="18.5" x14ac:dyDescent="0.4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39" ht="18.5" x14ac:dyDescent="0.4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39" ht="18.5" x14ac:dyDescent="0.4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39" ht="18.5" x14ac:dyDescent="0.4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39" ht="18.5" x14ac:dyDescent="0.4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39" ht="18.5" x14ac:dyDescent="0.4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39" ht="18.5" x14ac:dyDescent="0.4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39" ht="18.5" x14ac:dyDescent="0.4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5" x14ac:dyDescent="0.4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5" x14ac:dyDescent="0.4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5" x14ac:dyDescent="0.4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5" x14ac:dyDescent="0.4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5" x14ac:dyDescent="0.4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5" x14ac:dyDescent="0.4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5" x14ac:dyDescent="0.4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5" x14ac:dyDescent="0.4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5" x14ac:dyDescent="0.4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5" x14ac:dyDescent="0.4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5" x14ac:dyDescent="0.4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5" x14ac:dyDescent="0.4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5" x14ac:dyDescent="0.4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5" x14ac:dyDescent="0.4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5" x14ac:dyDescent="0.4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5" x14ac:dyDescent="0.4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5" x14ac:dyDescent="0.4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5" x14ac:dyDescent="0.4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5" x14ac:dyDescent="0.4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5" x14ac:dyDescent="0.4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5" x14ac:dyDescent="0.4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5" x14ac:dyDescent="0.4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5" x14ac:dyDescent="0.4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5" x14ac:dyDescent="0.4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5" x14ac:dyDescent="0.4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5" x14ac:dyDescent="0.4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5" x14ac:dyDescent="0.4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5" x14ac:dyDescent="0.4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5" x14ac:dyDescent="0.4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5" x14ac:dyDescent="0.4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5" x14ac:dyDescent="0.4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5" x14ac:dyDescent="0.4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39" ht="18.5" x14ac:dyDescent="0.4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39" ht="18.5" x14ac:dyDescent="0.4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39" ht="18.5" x14ac:dyDescent="0.4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39" ht="18.5" x14ac:dyDescent="0.4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39" ht="18.5" x14ac:dyDescent="0.4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39" ht="18.5" x14ac:dyDescent="0.4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39" ht="18.5" x14ac:dyDescent="0.4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39" ht="18.5" x14ac:dyDescent="0.4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39" s="26" customFormat="1" ht="18.5" x14ac:dyDescent="0.4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row>
    <row r="362" spans="1:139" ht="18.5" x14ac:dyDescent="0.4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39" ht="18.5" x14ac:dyDescent="0.4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39" ht="18.5" x14ac:dyDescent="0.4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39" ht="18.5" x14ac:dyDescent="0.4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39" ht="18.5" x14ac:dyDescent="0.4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39" ht="18.5" x14ac:dyDescent="0.4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39" ht="18.5" x14ac:dyDescent="0.4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5" x14ac:dyDescent="0.4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5" x14ac:dyDescent="0.4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5" x14ac:dyDescent="0.4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5" x14ac:dyDescent="0.4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5" x14ac:dyDescent="0.4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5" x14ac:dyDescent="0.4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5" x14ac:dyDescent="0.4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5" x14ac:dyDescent="0.4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5" x14ac:dyDescent="0.4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5" x14ac:dyDescent="0.4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5" x14ac:dyDescent="0.4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5" x14ac:dyDescent="0.4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5" x14ac:dyDescent="0.4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5" x14ac:dyDescent="0.4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5" x14ac:dyDescent="0.4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5" x14ac:dyDescent="0.4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5" x14ac:dyDescent="0.4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5" x14ac:dyDescent="0.4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5" x14ac:dyDescent="0.4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5" x14ac:dyDescent="0.4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5" x14ac:dyDescent="0.4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5" x14ac:dyDescent="0.4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5" x14ac:dyDescent="0.4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5" x14ac:dyDescent="0.4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5" x14ac:dyDescent="0.4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5" x14ac:dyDescent="0.4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5" x14ac:dyDescent="0.4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5" x14ac:dyDescent="0.4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5" x14ac:dyDescent="0.4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5" x14ac:dyDescent="0.4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5" x14ac:dyDescent="0.4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5" x14ac:dyDescent="0.4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39" ht="18.5" x14ac:dyDescent="0.4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39" ht="18.5" x14ac:dyDescent="0.4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39" ht="18.5" x14ac:dyDescent="0.4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39" ht="18.5" x14ac:dyDescent="0.4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39" ht="18.5" x14ac:dyDescent="0.4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39" ht="18.5" x14ac:dyDescent="0.4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39" ht="18.5" x14ac:dyDescent="0.4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39" ht="18.5" x14ac:dyDescent="0.4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39" ht="18.5" x14ac:dyDescent="0.4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39" ht="18.5" x14ac:dyDescent="0.4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39" s="26" customFormat="1" ht="18.5" x14ac:dyDescent="0.4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row>
    <row r="412" spans="1:139" ht="18.5" x14ac:dyDescent="0.4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39" ht="18.5" x14ac:dyDescent="0.4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39" ht="18.5" x14ac:dyDescent="0.4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39" ht="18.5" x14ac:dyDescent="0.4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39" ht="18.5" x14ac:dyDescent="0.4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5" x14ac:dyDescent="0.4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5" x14ac:dyDescent="0.4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5" x14ac:dyDescent="0.4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5" x14ac:dyDescent="0.4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5" x14ac:dyDescent="0.4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5" x14ac:dyDescent="0.4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5" x14ac:dyDescent="0.4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5" x14ac:dyDescent="0.4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5" x14ac:dyDescent="0.4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5" x14ac:dyDescent="0.4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5" x14ac:dyDescent="0.4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5" x14ac:dyDescent="0.4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5" x14ac:dyDescent="0.4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5" x14ac:dyDescent="0.4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5" x14ac:dyDescent="0.4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5" x14ac:dyDescent="0.4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5" x14ac:dyDescent="0.4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5" x14ac:dyDescent="0.4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5" x14ac:dyDescent="0.4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5" x14ac:dyDescent="0.4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5" x14ac:dyDescent="0.4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5" x14ac:dyDescent="0.4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5" x14ac:dyDescent="0.4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5" x14ac:dyDescent="0.4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5" x14ac:dyDescent="0.4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5" x14ac:dyDescent="0.4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5" x14ac:dyDescent="0.4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5" x14ac:dyDescent="0.4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5" x14ac:dyDescent="0.4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5" x14ac:dyDescent="0.4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5" x14ac:dyDescent="0.4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5" x14ac:dyDescent="0.4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39" ht="18.5" x14ac:dyDescent="0.4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39" ht="18.5" x14ac:dyDescent="0.4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39" ht="18.5" x14ac:dyDescent="0.4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39" ht="18.5" x14ac:dyDescent="0.4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39" ht="18.5" x14ac:dyDescent="0.4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39" ht="18.5" x14ac:dyDescent="0.4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39" ht="18.5" x14ac:dyDescent="0.4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39" ht="18.5" x14ac:dyDescent="0.4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39" ht="18.5" x14ac:dyDescent="0.4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39" ht="18.5" x14ac:dyDescent="0.4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39" ht="18.5" x14ac:dyDescent="0.4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39" ht="18.5" x14ac:dyDescent="0.4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39" s="26" customFormat="1" ht="18.5" x14ac:dyDescent="0.4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row>
    <row r="462" spans="1:139" ht="18.5" x14ac:dyDescent="0.4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39" ht="18.5" x14ac:dyDescent="0.4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39" ht="18.5" x14ac:dyDescent="0.4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5" x14ac:dyDescent="0.4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5" x14ac:dyDescent="0.4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5" x14ac:dyDescent="0.4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5" x14ac:dyDescent="0.4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5" x14ac:dyDescent="0.4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5" x14ac:dyDescent="0.4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5" x14ac:dyDescent="0.4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5" x14ac:dyDescent="0.4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5" x14ac:dyDescent="0.4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5" x14ac:dyDescent="0.4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5" x14ac:dyDescent="0.4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5" x14ac:dyDescent="0.4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5" x14ac:dyDescent="0.4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5" x14ac:dyDescent="0.4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5" x14ac:dyDescent="0.4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5" x14ac:dyDescent="0.4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5" x14ac:dyDescent="0.4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5" x14ac:dyDescent="0.4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5" x14ac:dyDescent="0.4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5" x14ac:dyDescent="0.4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5" x14ac:dyDescent="0.4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5" x14ac:dyDescent="0.4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5" x14ac:dyDescent="0.4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5" x14ac:dyDescent="0.4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5" x14ac:dyDescent="0.4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5" x14ac:dyDescent="0.4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5" x14ac:dyDescent="0.4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5" x14ac:dyDescent="0.4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5" x14ac:dyDescent="0.4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5" x14ac:dyDescent="0.4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5" x14ac:dyDescent="0.4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5" x14ac:dyDescent="0.4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39" ht="18.5" x14ac:dyDescent="0.4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39" ht="18.5" x14ac:dyDescent="0.4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39" ht="18.5" x14ac:dyDescent="0.4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39" ht="18.5" x14ac:dyDescent="0.4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39" ht="18.5" x14ac:dyDescent="0.4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39" ht="18.5" x14ac:dyDescent="0.4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39" ht="18.5" x14ac:dyDescent="0.4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39" ht="18.5" x14ac:dyDescent="0.4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39" ht="18.5" x14ac:dyDescent="0.4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39" ht="18.5" x14ac:dyDescent="0.4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39" ht="18.5" x14ac:dyDescent="0.4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39" ht="18.5" x14ac:dyDescent="0.4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39" ht="18.5" x14ac:dyDescent="0.4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39" ht="18.5" x14ac:dyDescent="0.4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39" s="26" customFormat="1" ht="18.5" x14ac:dyDescent="0.4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row>
    <row r="512" spans="1:139" ht="18.5" x14ac:dyDescent="0.4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5" x14ac:dyDescent="0.4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5" x14ac:dyDescent="0.4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5" x14ac:dyDescent="0.4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5" x14ac:dyDescent="0.4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5" x14ac:dyDescent="0.4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5" x14ac:dyDescent="0.4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5" x14ac:dyDescent="0.4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5" x14ac:dyDescent="0.4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5" x14ac:dyDescent="0.4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5" x14ac:dyDescent="0.4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5" x14ac:dyDescent="0.4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5" x14ac:dyDescent="0.4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5" x14ac:dyDescent="0.4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5" x14ac:dyDescent="0.4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5" x14ac:dyDescent="0.4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5" x14ac:dyDescent="0.4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5" x14ac:dyDescent="0.4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5" x14ac:dyDescent="0.4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5" x14ac:dyDescent="0.4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5" x14ac:dyDescent="0.4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5" x14ac:dyDescent="0.4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5" x14ac:dyDescent="0.4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5" x14ac:dyDescent="0.4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5" x14ac:dyDescent="0.4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5" x14ac:dyDescent="0.4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5" x14ac:dyDescent="0.4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5" x14ac:dyDescent="0.4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5" x14ac:dyDescent="0.4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5" x14ac:dyDescent="0.4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5" x14ac:dyDescent="0.4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5" x14ac:dyDescent="0.4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5" x14ac:dyDescent="0.4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5" x14ac:dyDescent="0.4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5" x14ac:dyDescent="0.4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5" x14ac:dyDescent="0.4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5" x14ac:dyDescent="0.4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5" x14ac:dyDescent="0.4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5" x14ac:dyDescent="0.4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5" x14ac:dyDescent="0.4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5" x14ac:dyDescent="0.4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5" x14ac:dyDescent="0.4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5" x14ac:dyDescent="0.4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5" x14ac:dyDescent="0.4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5" x14ac:dyDescent="0.4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5" x14ac:dyDescent="0.4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5" x14ac:dyDescent="0.4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5" x14ac:dyDescent="0.4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5" x14ac:dyDescent="0.4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39" s="26" customFormat="1" ht="18.5" x14ac:dyDescent="0.4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row>
    <row r="562" spans="1:139" ht="18.5" x14ac:dyDescent="0.4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39" ht="18.5" x14ac:dyDescent="0.4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39" ht="18.5" x14ac:dyDescent="0.4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39" ht="18.5" x14ac:dyDescent="0.4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39" ht="18.5" x14ac:dyDescent="0.4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39" ht="18.5" x14ac:dyDescent="0.4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39" ht="18.5" x14ac:dyDescent="0.4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39" ht="18.5" x14ac:dyDescent="0.4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39" ht="18.5" x14ac:dyDescent="0.4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39" ht="18.5" x14ac:dyDescent="0.4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39" ht="18.5" x14ac:dyDescent="0.4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39" ht="18.5" x14ac:dyDescent="0.4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39" ht="18.5" x14ac:dyDescent="0.4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39" ht="18.5" x14ac:dyDescent="0.4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39" ht="18.5" x14ac:dyDescent="0.4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5" x14ac:dyDescent="0.4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5" x14ac:dyDescent="0.4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5" x14ac:dyDescent="0.4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5" x14ac:dyDescent="0.4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5" x14ac:dyDescent="0.4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5" x14ac:dyDescent="0.4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5" x14ac:dyDescent="0.4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5" x14ac:dyDescent="0.4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5" x14ac:dyDescent="0.4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5" x14ac:dyDescent="0.4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5" x14ac:dyDescent="0.4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5" x14ac:dyDescent="0.4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5" x14ac:dyDescent="0.4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5" x14ac:dyDescent="0.4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5" x14ac:dyDescent="0.4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5" x14ac:dyDescent="0.4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5" x14ac:dyDescent="0.4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4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5" x14ac:dyDescent="0.4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5" x14ac:dyDescent="0.4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5" x14ac:dyDescent="0.4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5" x14ac:dyDescent="0.4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5" x14ac:dyDescent="0.4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5" x14ac:dyDescent="0.4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5" x14ac:dyDescent="0.4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5" x14ac:dyDescent="0.4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5" x14ac:dyDescent="0.4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5" x14ac:dyDescent="0.4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5" x14ac:dyDescent="0.4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5" x14ac:dyDescent="0.4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5" x14ac:dyDescent="0.4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5" x14ac:dyDescent="0.4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39" ht="18.5" x14ac:dyDescent="0.4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39" ht="18.5" x14ac:dyDescent="0.4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39" s="26" customFormat="1" ht="18.5" x14ac:dyDescent="0.4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row>
    <row r="612" spans="1:139" ht="18.5" x14ac:dyDescent="0.4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39" ht="18.5" x14ac:dyDescent="0.4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39" ht="18.5" x14ac:dyDescent="0.4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39" ht="18.5" x14ac:dyDescent="0.4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39" ht="18.5" x14ac:dyDescent="0.4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39" ht="18.5" x14ac:dyDescent="0.4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39" ht="18.5" x14ac:dyDescent="0.4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39" ht="18.5" x14ac:dyDescent="0.4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39" ht="18.5" x14ac:dyDescent="0.4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39" ht="18.5" x14ac:dyDescent="0.4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39" ht="18.5" x14ac:dyDescent="0.4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39" ht="18.5" x14ac:dyDescent="0.4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39" ht="18.5" x14ac:dyDescent="0.4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5" x14ac:dyDescent="0.4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5" x14ac:dyDescent="0.4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5" x14ac:dyDescent="0.4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5" x14ac:dyDescent="0.4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5" x14ac:dyDescent="0.4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5" x14ac:dyDescent="0.4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5" x14ac:dyDescent="0.4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5" x14ac:dyDescent="0.4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5" x14ac:dyDescent="0.4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5" x14ac:dyDescent="0.4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5" x14ac:dyDescent="0.4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5" x14ac:dyDescent="0.4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5" x14ac:dyDescent="0.4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5" x14ac:dyDescent="0.4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5" x14ac:dyDescent="0.4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5" x14ac:dyDescent="0.4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5" x14ac:dyDescent="0.4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5" x14ac:dyDescent="0.4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5" x14ac:dyDescent="0.4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5" x14ac:dyDescent="0.4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5" x14ac:dyDescent="0.4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5" x14ac:dyDescent="0.4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5" x14ac:dyDescent="0.4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5" x14ac:dyDescent="0.4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5" x14ac:dyDescent="0.4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5" x14ac:dyDescent="0.4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5" x14ac:dyDescent="0.4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5" x14ac:dyDescent="0.4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5" x14ac:dyDescent="0.4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5" x14ac:dyDescent="0.4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5" x14ac:dyDescent="0.4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5" x14ac:dyDescent="0.4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39" ht="18.5" x14ac:dyDescent="0.4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39" ht="18.5" x14ac:dyDescent="0.4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39" ht="18.5" x14ac:dyDescent="0.4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39" ht="18.5" x14ac:dyDescent="0.4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39" s="26" customFormat="1" ht="18.5" x14ac:dyDescent="0.4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row>
    <row r="662" spans="1:139" ht="18.5" x14ac:dyDescent="0.4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39" ht="18.5" x14ac:dyDescent="0.4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39" ht="18.5" x14ac:dyDescent="0.4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39" ht="18.5" x14ac:dyDescent="0.4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39" ht="18.5" x14ac:dyDescent="0.4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39" ht="18.5" x14ac:dyDescent="0.4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39" ht="18.5" x14ac:dyDescent="0.4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39" ht="18.5" x14ac:dyDescent="0.4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39" ht="18.5" x14ac:dyDescent="0.4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39" ht="18.5" x14ac:dyDescent="0.4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39" ht="18.5" x14ac:dyDescent="0.4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5" x14ac:dyDescent="0.4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5" x14ac:dyDescent="0.4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5" x14ac:dyDescent="0.4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5" x14ac:dyDescent="0.4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5" x14ac:dyDescent="0.4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5" x14ac:dyDescent="0.4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5" x14ac:dyDescent="0.4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5" x14ac:dyDescent="0.4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5" x14ac:dyDescent="0.4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5" x14ac:dyDescent="0.4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5" x14ac:dyDescent="0.4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5" x14ac:dyDescent="0.4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5" x14ac:dyDescent="0.4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5" x14ac:dyDescent="0.4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5" x14ac:dyDescent="0.4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5" x14ac:dyDescent="0.4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5" x14ac:dyDescent="0.4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5" x14ac:dyDescent="0.4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5" x14ac:dyDescent="0.4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5" x14ac:dyDescent="0.4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5" x14ac:dyDescent="0.4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5" x14ac:dyDescent="0.4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5" x14ac:dyDescent="0.4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5" x14ac:dyDescent="0.4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5" x14ac:dyDescent="0.4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5" x14ac:dyDescent="0.4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5" x14ac:dyDescent="0.4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5" x14ac:dyDescent="0.4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5" x14ac:dyDescent="0.4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5" x14ac:dyDescent="0.4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5" x14ac:dyDescent="0.4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5" x14ac:dyDescent="0.4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39" ht="18.5" x14ac:dyDescent="0.4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39" ht="18.5" x14ac:dyDescent="0.4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39" ht="18.5" x14ac:dyDescent="0.4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39" ht="18.5" x14ac:dyDescent="0.4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39" ht="18.5" x14ac:dyDescent="0.4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39" ht="18.5" x14ac:dyDescent="0.4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39" s="26" customFormat="1" ht="18.5" x14ac:dyDescent="0.4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row>
    <row r="712" spans="1:139" ht="18.5" x14ac:dyDescent="0.4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39" ht="18.5" x14ac:dyDescent="0.4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39" ht="18.5" x14ac:dyDescent="0.4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39" ht="18.5" x14ac:dyDescent="0.4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39" ht="18.5" x14ac:dyDescent="0.4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39" ht="18.5" x14ac:dyDescent="0.4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39" ht="18.5" x14ac:dyDescent="0.4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39" ht="18.5" x14ac:dyDescent="0.4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39" ht="18.5" x14ac:dyDescent="0.4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5" x14ac:dyDescent="0.4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5" x14ac:dyDescent="0.4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5" x14ac:dyDescent="0.4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5" x14ac:dyDescent="0.4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5" x14ac:dyDescent="0.4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5" x14ac:dyDescent="0.4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5" x14ac:dyDescent="0.4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5" x14ac:dyDescent="0.4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5" x14ac:dyDescent="0.4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5" x14ac:dyDescent="0.4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5" x14ac:dyDescent="0.4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5" x14ac:dyDescent="0.4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5" x14ac:dyDescent="0.4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5" x14ac:dyDescent="0.4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5" x14ac:dyDescent="0.4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5" x14ac:dyDescent="0.4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5" x14ac:dyDescent="0.4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5" x14ac:dyDescent="0.4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5" x14ac:dyDescent="0.4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5" x14ac:dyDescent="0.4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5" x14ac:dyDescent="0.4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5" x14ac:dyDescent="0.4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5" x14ac:dyDescent="0.4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5" x14ac:dyDescent="0.4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5" x14ac:dyDescent="0.4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5" x14ac:dyDescent="0.4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5" x14ac:dyDescent="0.4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5" x14ac:dyDescent="0.4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5" x14ac:dyDescent="0.4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5" x14ac:dyDescent="0.4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5" x14ac:dyDescent="0.4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5" x14ac:dyDescent="0.4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39" ht="18.5" x14ac:dyDescent="0.4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39" ht="18.5" x14ac:dyDescent="0.4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39" ht="18.5" x14ac:dyDescent="0.4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39" ht="18.5" x14ac:dyDescent="0.4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39" ht="18.5" x14ac:dyDescent="0.4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39" ht="18.5" x14ac:dyDescent="0.4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39" ht="18.5" x14ac:dyDescent="0.4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39" ht="18.5" x14ac:dyDescent="0.4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39" s="26" customFormat="1" ht="18.5" x14ac:dyDescent="0.4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row>
    <row r="762" spans="1:139" ht="18.5" x14ac:dyDescent="0.4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39" ht="18.5" x14ac:dyDescent="0.4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39" ht="18.5" x14ac:dyDescent="0.4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39" ht="18.5" x14ac:dyDescent="0.4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39" ht="18.5" x14ac:dyDescent="0.4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39" ht="18.5" x14ac:dyDescent="0.4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39" ht="18.5" x14ac:dyDescent="0.4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5" x14ac:dyDescent="0.4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5" x14ac:dyDescent="0.4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5" x14ac:dyDescent="0.4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5" x14ac:dyDescent="0.4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5" x14ac:dyDescent="0.4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5" x14ac:dyDescent="0.4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5" x14ac:dyDescent="0.4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5" x14ac:dyDescent="0.4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5" x14ac:dyDescent="0.4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5" x14ac:dyDescent="0.4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5" x14ac:dyDescent="0.4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5" x14ac:dyDescent="0.4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5" x14ac:dyDescent="0.4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5" x14ac:dyDescent="0.4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5" x14ac:dyDescent="0.4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5" x14ac:dyDescent="0.4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5" x14ac:dyDescent="0.4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5" x14ac:dyDescent="0.4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5" x14ac:dyDescent="0.4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5" x14ac:dyDescent="0.4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5" x14ac:dyDescent="0.4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5" x14ac:dyDescent="0.4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5" x14ac:dyDescent="0.4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5" x14ac:dyDescent="0.4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5" x14ac:dyDescent="0.4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5" x14ac:dyDescent="0.4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5" x14ac:dyDescent="0.4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5" x14ac:dyDescent="0.4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5" x14ac:dyDescent="0.4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5" x14ac:dyDescent="0.4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5" x14ac:dyDescent="0.4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5" x14ac:dyDescent="0.4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39" ht="18.5" x14ac:dyDescent="0.4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39" ht="18.5" x14ac:dyDescent="0.4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39" ht="18.5" x14ac:dyDescent="0.4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39" ht="18.5" x14ac:dyDescent="0.4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39" ht="18.5" x14ac:dyDescent="0.4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39" ht="18.5" x14ac:dyDescent="0.4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39" ht="18.5" x14ac:dyDescent="0.4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39" ht="18.5" x14ac:dyDescent="0.4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39" ht="18.5" x14ac:dyDescent="0.4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39" ht="18.5" x14ac:dyDescent="0.4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39" s="26" customFormat="1" ht="18.5" x14ac:dyDescent="0.4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row>
    <row r="812" spans="1:139" ht="18.5" x14ac:dyDescent="0.4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39" ht="18.5" x14ac:dyDescent="0.4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39" ht="18.5" x14ac:dyDescent="0.4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39" ht="18.5" x14ac:dyDescent="0.4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39" ht="18.5" x14ac:dyDescent="0.4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5" x14ac:dyDescent="0.4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5" x14ac:dyDescent="0.4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5" x14ac:dyDescent="0.4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5" x14ac:dyDescent="0.4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5" x14ac:dyDescent="0.4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5" x14ac:dyDescent="0.4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5" x14ac:dyDescent="0.4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5" x14ac:dyDescent="0.4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5" x14ac:dyDescent="0.4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5" x14ac:dyDescent="0.4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5" x14ac:dyDescent="0.4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5" x14ac:dyDescent="0.4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5" x14ac:dyDescent="0.4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5" x14ac:dyDescent="0.4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5" x14ac:dyDescent="0.4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5" x14ac:dyDescent="0.4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5" x14ac:dyDescent="0.4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5" x14ac:dyDescent="0.4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5" x14ac:dyDescent="0.4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5" x14ac:dyDescent="0.4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5" x14ac:dyDescent="0.4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5" x14ac:dyDescent="0.4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5" x14ac:dyDescent="0.4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5" x14ac:dyDescent="0.4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5" x14ac:dyDescent="0.4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5" x14ac:dyDescent="0.4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5" x14ac:dyDescent="0.4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5" x14ac:dyDescent="0.4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5" x14ac:dyDescent="0.4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5" x14ac:dyDescent="0.4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5" x14ac:dyDescent="0.4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5" x14ac:dyDescent="0.4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39" ht="18.5" x14ac:dyDescent="0.4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39" ht="18.5" x14ac:dyDescent="0.4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39" ht="18.5" x14ac:dyDescent="0.4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39" ht="18.5" x14ac:dyDescent="0.4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39" ht="18.5" x14ac:dyDescent="0.4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39" ht="18.5" x14ac:dyDescent="0.4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39" ht="18.5" x14ac:dyDescent="0.4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39" ht="18.5" x14ac:dyDescent="0.4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39" ht="18.5" x14ac:dyDescent="0.4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39" ht="18.5" x14ac:dyDescent="0.4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39" ht="18.5" x14ac:dyDescent="0.4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39" ht="18.5" x14ac:dyDescent="0.4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39" s="26" customFormat="1" ht="18.5" x14ac:dyDescent="0.4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row>
    <row r="862" spans="1:139" ht="18.5" x14ac:dyDescent="0.4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39" ht="18.5" x14ac:dyDescent="0.4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39" ht="18.5" x14ac:dyDescent="0.4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5" x14ac:dyDescent="0.4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5" x14ac:dyDescent="0.4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5" x14ac:dyDescent="0.4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5" x14ac:dyDescent="0.4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5" x14ac:dyDescent="0.4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5" x14ac:dyDescent="0.4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5" x14ac:dyDescent="0.4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5" x14ac:dyDescent="0.4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5" x14ac:dyDescent="0.4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5" x14ac:dyDescent="0.4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5" x14ac:dyDescent="0.4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5" x14ac:dyDescent="0.4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5" x14ac:dyDescent="0.4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5" x14ac:dyDescent="0.4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5" x14ac:dyDescent="0.4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5" x14ac:dyDescent="0.4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5" x14ac:dyDescent="0.4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5" x14ac:dyDescent="0.4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5" x14ac:dyDescent="0.4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5" x14ac:dyDescent="0.4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5" x14ac:dyDescent="0.4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5" x14ac:dyDescent="0.4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5" x14ac:dyDescent="0.4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5" x14ac:dyDescent="0.4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5" x14ac:dyDescent="0.4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5" x14ac:dyDescent="0.4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5" x14ac:dyDescent="0.4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5" x14ac:dyDescent="0.4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5" x14ac:dyDescent="0.4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5" x14ac:dyDescent="0.4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5" x14ac:dyDescent="0.4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5" x14ac:dyDescent="0.4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39" ht="18.5" x14ac:dyDescent="0.4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39" ht="18.5" x14ac:dyDescent="0.4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39" ht="18.5" x14ac:dyDescent="0.4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39" ht="18.5" x14ac:dyDescent="0.4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39" ht="18.5" x14ac:dyDescent="0.4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39" ht="18.5" x14ac:dyDescent="0.4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39" ht="18.5" x14ac:dyDescent="0.4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39" ht="18.5" x14ac:dyDescent="0.4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39" ht="18.5" x14ac:dyDescent="0.4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39" ht="18.5" x14ac:dyDescent="0.4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39" ht="18.5" x14ac:dyDescent="0.4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39" ht="18.5" x14ac:dyDescent="0.4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39" ht="18.5" x14ac:dyDescent="0.4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39" ht="18.5" x14ac:dyDescent="0.4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39" s="26" customFormat="1" ht="18.5" x14ac:dyDescent="0.4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row>
    <row r="912" spans="1:139" ht="18.5" x14ac:dyDescent="0.4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5" x14ac:dyDescent="0.4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5" x14ac:dyDescent="0.4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5" x14ac:dyDescent="0.4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5" x14ac:dyDescent="0.4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5" x14ac:dyDescent="0.4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5" x14ac:dyDescent="0.4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5" x14ac:dyDescent="0.4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5" x14ac:dyDescent="0.4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5" x14ac:dyDescent="0.4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5" x14ac:dyDescent="0.4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5" x14ac:dyDescent="0.4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5" x14ac:dyDescent="0.4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5" x14ac:dyDescent="0.4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5" x14ac:dyDescent="0.4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5" x14ac:dyDescent="0.4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5" x14ac:dyDescent="0.4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5" x14ac:dyDescent="0.4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5" x14ac:dyDescent="0.4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5" x14ac:dyDescent="0.4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5" x14ac:dyDescent="0.4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5" x14ac:dyDescent="0.4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5" x14ac:dyDescent="0.4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5" x14ac:dyDescent="0.4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5" x14ac:dyDescent="0.4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5" x14ac:dyDescent="0.4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5" x14ac:dyDescent="0.4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5" x14ac:dyDescent="0.4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5" x14ac:dyDescent="0.4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5" x14ac:dyDescent="0.4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5" x14ac:dyDescent="0.4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5" x14ac:dyDescent="0.4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5" x14ac:dyDescent="0.4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5" x14ac:dyDescent="0.4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5" x14ac:dyDescent="0.4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5" x14ac:dyDescent="0.4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5" x14ac:dyDescent="0.4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5" x14ac:dyDescent="0.4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5" x14ac:dyDescent="0.4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5" x14ac:dyDescent="0.4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5" x14ac:dyDescent="0.4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5" x14ac:dyDescent="0.4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5" x14ac:dyDescent="0.4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5" x14ac:dyDescent="0.4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5" x14ac:dyDescent="0.4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5" x14ac:dyDescent="0.4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5" x14ac:dyDescent="0.4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5" x14ac:dyDescent="0.4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5" x14ac:dyDescent="0.4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5" x14ac:dyDescent="0.4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5" x14ac:dyDescent="0.4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5" x14ac:dyDescent="0.4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5" x14ac:dyDescent="0.4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5" x14ac:dyDescent="0.4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5" x14ac:dyDescent="0.4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5" x14ac:dyDescent="0.4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5" x14ac:dyDescent="0.4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5" x14ac:dyDescent="0.4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5" x14ac:dyDescent="0.4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5" x14ac:dyDescent="0.4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5" x14ac:dyDescent="0.4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5" x14ac:dyDescent="0.4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5" x14ac:dyDescent="0.4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5" x14ac:dyDescent="0.4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5" x14ac:dyDescent="0.4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5" x14ac:dyDescent="0.4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5" x14ac:dyDescent="0.4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5" x14ac:dyDescent="0.4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5" x14ac:dyDescent="0.4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5" x14ac:dyDescent="0.4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5" x14ac:dyDescent="0.4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5" x14ac:dyDescent="0.4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5" x14ac:dyDescent="0.4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5" x14ac:dyDescent="0.4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5" x14ac:dyDescent="0.4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5" x14ac:dyDescent="0.4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5" x14ac:dyDescent="0.4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5" x14ac:dyDescent="0.4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5" x14ac:dyDescent="0.4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5" x14ac:dyDescent="0.4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5" x14ac:dyDescent="0.4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5" x14ac:dyDescent="0.4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5" x14ac:dyDescent="0.4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5" x14ac:dyDescent="0.4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5" x14ac:dyDescent="0.4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5" x14ac:dyDescent="0.4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5" x14ac:dyDescent="0.4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5" x14ac:dyDescent="0.4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5" x14ac:dyDescent="0.4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5" x14ac:dyDescent="0.4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5" x14ac:dyDescent="0.4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5" x14ac:dyDescent="0.4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5" x14ac:dyDescent="0.4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5" x14ac:dyDescent="0.4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5" x14ac:dyDescent="0.4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5" x14ac:dyDescent="0.4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5" x14ac:dyDescent="0.4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5" x14ac:dyDescent="0.4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5" x14ac:dyDescent="0.4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5">
      <c r="C1012" s="20"/>
      <c r="I1012" s="9"/>
      <c r="BG1012" s="185"/>
      <c r="BH1012" s="185"/>
    </row>
    <row r="1013" spans="1:61" x14ac:dyDescent="0.35">
      <c r="C1013" s="20"/>
      <c r="I1013" s="9"/>
      <c r="BG1013" s="185"/>
      <c r="BH1013" s="185"/>
    </row>
    <row r="1014" spans="1:61" x14ac:dyDescent="0.35">
      <c r="C1014" s="20"/>
      <c r="I1014" s="9"/>
      <c r="BG1014" s="185"/>
      <c r="BH1014" s="185"/>
    </row>
    <row r="1015" spans="1:61" x14ac:dyDescent="0.35">
      <c r="C1015" s="20"/>
      <c r="I1015" s="9"/>
      <c r="BG1015" s="185"/>
      <c r="BH1015" s="185"/>
    </row>
    <row r="1016" spans="1:61" x14ac:dyDescent="0.35">
      <c r="C1016" s="20"/>
      <c r="I1016" s="9"/>
      <c r="BG1016" s="185"/>
      <c r="BH1016" s="185"/>
    </row>
    <row r="1017" spans="1:61" x14ac:dyDescent="0.35">
      <c r="C1017" s="20"/>
      <c r="I1017" s="9"/>
      <c r="BG1017" s="185"/>
      <c r="BH1017" s="185"/>
    </row>
    <row r="1018" spans="1:61" x14ac:dyDescent="0.35">
      <c r="C1018" s="20"/>
      <c r="I1018" s="9"/>
      <c r="BG1018" s="185"/>
      <c r="BH1018" s="185"/>
    </row>
    <row r="1019" spans="1:61" x14ac:dyDescent="0.35">
      <c r="C1019" s="20"/>
      <c r="I1019" s="9"/>
      <c r="BG1019" s="185"/>
      <c r="BH1019" s="185"/>
    </row>
    <row r="1020" spans="1:61" x14ac:dyDescent="0.35">
      <c r="C1020" s="20"/>
      <c r="I1020" s="9"/>
      <c r="BG1020" s="185"/>
      <c r="BH1020" s="185"/>
    </row>
    <row r="1021" spans="1:61" x14ac:dyDescent="0.35">
      <c r="C1021" s="20"/>
      <c r="I1021" s="9"/>
      <c r="BG1021" s="185"/>
      <c r="BH1021" s="185"/>
    </row>
    <row r="1022" spans="1:61" ht="18" customHeight="1" x14ac:dyDescent="0.35">
      <c r="C1022" s="20"/>
      <c r="I1022" s="9"/>
      <c r="BG1022" s="185"/>
      <c r="BH1022" s="185"/>
    </row>
    <row r="1023" spans="1:61" x14ac:dyDescent="0.35">
      <c r="C1023" s="20"/>
      <c r="I1023" s="9"/>
      <c r="BG1023" s="185"/>
      <c r="BH1023" s="185"/>
    </row>
    <row r="1024" spans="1:61" x14ac:dyDescent="0.35">
      <c r="C1024" s="20"/>
      <c r="I1024" s="9"/>
      <c r="BG1024" s="185"/>
      <c r="BH1024" s="185"/>
    </row>
    <row r="1025" spans="3:60" x14ac:dyDescent="0.35">
      <c r="C1025" s="20"/>
      <c r="I1025" s="9"/>
      <c r="BG1025" s="185"/>
      <c r="BH1025" s="185"/>
    </row>
    <row r="1026" spans="3:60" x14ac:dyDescent="0.35">
      <c r="C1026" s="20"/>
      <c r="I1026" s="9"/>
      <c r="BG1026" s="185"/>
      <c r="BH1026" s="185"/>
    </row>
    <row r="1027" spans="3:60" x14ac:dyDescent="0.35">
      <c r="C1027" s="20"/>
      <c r="I1027" s="9"/>
      <c r="BG1027" s="185"/>
      <c r="BH1027" s="185"/>
    </row>
    <row r="1028" spans="3:60" x14ac:dyDescent="0.35">
      <c r="C1028" s="20"/>
      <c r="I1028" s="9"/>
      <c r="BG1028" s="185"/>
      <c r="BH1028" s="185"/>
    </row>
    <row r="1029" spans="3:60" x14ac:dyDescent="0.35">
      <c r="C1029" s="20"/>
      <c r="I1029" s="9"/>
      <c r="BG1029" s="185"/>
      <c r="BH1029" s="185"/>
    </row>
    <row r="1030" spans="3:60" x14ac:dyDescent="0.35">
      <c r="C1030" s="20"/>
      <c r="I1030" s="9"/>
      <c r="BG1030" s="185"/>
      <c r="BH1030" s="185"/>
    </row>
    <row r="1031" spans="3:60" x14ac:dyDescent="0.35">
      <c r="C1031" s="20"/>
      <c r="I1031" s="9"/>
      <c r="BG1031" s="185"/>
      <c r="BH1031" s="185"/>
    </row>
    <row r="1032" spans="3:60" x14ac:dyDescent="0.35">
      <c r="C1032" s="20"/>
      <c r="I1032" s="9"/>
      <c r="BG1032" s="185"/>
      <c r="BH1032" s="185"/>
    </row>
    <row r="1033" spans="3:60" x14ac:dyDescent="0.35">
      <c r="C1033" s="20"/>
      <c r="I1033" s="9"/>
      <c r="BG1033" s="185"/>
      <c r="BH1033" s="185"/>
    </row>
    <row r="1034" spans="3:60" x14ac:dyDescent="0.35">
      <c r="C1034" s="20"/>
      <c r="I1034" s="9"/>
      <c r="BG1034" s="185"/>
      <c r="BH1034" s="185"/>
    </row>
    <row r="1035" spans="3:60" x14ac:dyDescent="0.35">
      <c r="C1035" s="20"/>
      <c r="I1035" s="9"/>
      <c r="BG1035" s="185"/>
      <c r="BH1035" s="185"/>
    </row>
    <row r="1036" spans="3:60" x14ac:dyDescent="0.35">
      <c r="C1036" s="20"/>
      <c r="I1036" s="9"/>
      <c r="BG1036" s="185"/>
      <c r="BH1036" s="185"/>
    </row>
    <row r="1037" spans="3:60" x14ac:dyDescent="0.35">
      <c r="C1037" s="20"/>
      <c r="I1037" s="9"/>
      <c r="BG1037" s="185"/>
      <c r="BH1037" s="185"/>
    </row>
    <row r="1038" spans="3:60" x14ac:dyDescent="0.35">
      <c r="C1038" s="20"/>
      <c r="I1038" s="9"/>
      <c r="BG1038" s="185"/>
      <c r="BH1038" s="185"/>
    </row>
    <row r="1039" spans="3:60" x14ac:dyDescent="0.35">
      <c r="C1039" s="20"/>
      <c r="I1039" s="9"/>
      <c r="BG1039" s="185"/>
      <c r="BH1039" s="185"/>
    </row>
    <row r="1040" spans="3:60" x14ac:dyDescent="0.35">
      <c r="C1040" s="20"/>
      <c r="I1040" s="9"/>
      <c r="BG1040" s="185"/>
      <c r="BH1040" s="185"/>
    </row>
    <row r="1041" spans="3:60" x14ac:dyDescent="0.35">
      <c r="C1041" s="20"/>
      <c r="I1041" s="9"/>
      <c r="BG1041" s="185"/>
      <c r="BH1041" s="185"/>
    </row>
    <row r="1042" spans="3:60" x14ac:dyDescent="0.35">
      <c r="C1042" s="20"/>
      <c r="I1042" s="9"/>
      <c r="BG1042" s="185"/>
      <c r="BH1042" s="185"/>
    </row>
    <row r="1043" spans="3:60" x14ac:dyDescent="0.35">
      <c r="C1043" s="20"/>
      <c r="I1043" s="9"/>
      <c r="BG1043" s="185"/>
      <c r="BH1043" s="185"/>
    </row>
    <row r="1044" spans="3:60" x14ac:dyDescent="0.35">
      <c r="C1044" s="20"/>
      <c r="I1044" s="9"/>
      <c r="BG1044" s="185"/>
      <c r="BH1044" s="185"/>
    </row>
    <row r="1045" spans="3:60" x14ac:dyDescent="0.35">
      <c r="C1045" s="20"/>
      <c r="I1045" s="9"/>
      <c r="BG1045" s="185"/>
      <c r="BH1045" s="185"/>
    </row>
    <row r="1046" spans="3:60" x14ac:dyDescent="0.35">
      <c r="C1046" s="20"/>
      <c r="I1046" s="9"/>
      <c r="BG1046" s="185"/>
      <c r="BH1046" s="185"/>
    </row>
    <row r="1047" spans="3:60" x14ac:dyDescent="0.35">
      <c r="C1047" s="20"/>
      <c r="I1047" s="9"/>
      <c r="BG1047" s="185"/>
      <c r="BH1047" s="185"/>
    </row>
    <row r="1048" spans="3:60" x14ac:dyDescent="0.35">
      <c r="C1048" s="20"/>
      <c r="I1048" s="9"/>
      <c r="BG1048" s="185"/>
      <c r="BH1048" s="185"/>
    </row>
    <row r="1049" spans="3:60" x14ac:dyDescent="0.35">
      <c r="C1049" s="20"/>
      <c r="I1049" s="9"/>
      <c r="BG1049" s="185"/>
      <c r="BH1049" s="185"/>
    </row>
    <row r="1050" spans="3:60" x14ac:dyDescent="0.35">
      <c r="C1050" s="20"/>
      <c r="I1050" s="9"/>
      <c r="BG1050" s="185"/>
      <c r="BH1050" s="185"/>
    </row>
    <row r="1051" spans="3:60" x14ac:dyDescent="0.35">
      <c r="C1051" s="20"/>
      <c r="I1051" s="9"/>
      <c r="BG1051" s="185"/>
      <c r="BH1051" s="185"/>
    </row>
    <row r="1052" spans="3:60" x14ac:dyDescent="0.35">
      <c r="C1052" s="20"/>
      <c r="I1052" s="9"/>
      <c r="BG1052" s="185"/>
      <c r="BH1052" s="185"/>
    </row>
    <row r="1053" spans="3:60" x14ac:dyDescent="0.35">
      <c r="C1053" s="20"/>
      <c r="I1053" s="9"/>
      <c r="BG1053" s="185"/>
      <c r="BH1053" s="185"/>
    </row>
    <row r="1054" spans="3:60" x14ac:dyDescent="0.35">
      <c r="C1054" s="20"/>
      <c r="I1054" s="9"/>
      <c r="BG1054" s="185"/>
      <c r="BH1054" s="185"/>
    </row>
    <row r="1055" spans="3:60" x14ac:dyDescent="0.35">
      <c r="C1055" s="20"/>
      <c r="I1055" s="9"/>
      <c r="BG1055" s="185"/>
      <c r="BH1055" s="185"/>
    </row>
    <row r="1056" spans="3:60" x14ac:dyDescent="0.35">
      <c r="C1056" s="20"/>
      <c r="I1056" s="9"/>
      <c r="BG1056" s="185"/>
      <c r="BH1056" s="185"/>
    </row>
    <row r="1057" spans="3:60" x14ac:dyDescent="0.35">
      <c r="C1057" s="20"/>
      <c r="I1057" s="9"/>
      <c r="BG1057" s="185"/>
      <c r="BH1057" s="185"/>
    </row>
    <row r="1058" spans="3:60" x14ac:dyDescent="0.35">
      <c r="C1058" s="20"/>
      <c r="I1058" s="9"/>
      <c r="BG1058" s="185"/>
      <c r="BH1058" s="185"/>
    </row>
    <row r="1059" spans="3:60" x14ac:dyDescent="0.35">
      <c r="C1059" s="20"/>
      <c r="I1059" s="9"/>
      <c r="BG1059" s="185"/>
      <c r="BH1059" s="185"/>
    </row>
    <row r="1060" spans="3:60" x14ac:dyDescent="0.35">
      <c r="C1060" s="20"/>
      <c r="I1060" s="9"/>
      <c r="BG1060" s="185"/>
      <c r="BH1060" s="185"/>
    </row>
    <row r="1061" spans="3:60" x14ac:dyDescent="0.35">
      <c r="C1061" s="20"/>
      <c r="I1061" s="9"/>
      <c r="BG1061" s="185"/>
      <c r="BH1061" s="185"/>
    </row>
    <row r="1062" spans="3:60" x14ac:dyDescent="0.35">
      <c r="C1062" s="20"/>
      <c r="I1062" s="9"/>
      <c r="BG1062" s="185"/>
      <c r="BH1062" s="185"/>
    </row>
    <row r="1063" spans="3:60" x14ac:dyDescent="0.35">
      <c r="C1063" s="20"/>
      <c r="I1063" s="9"/>
      <c r="BG1063" s="185"/>
      <c r="BH1063" s="185"/>
    </row>
    <row r="1064" spans="3:60" x14ac:dyDescent="0.35">
      <c r="C1064" s="20"/>
      <c r="I1064" s="9"/>
      <c r="BG1064" s="185"/>
      <c r="BH1064" s="185"/>
    </row>
    <row r="1065" spans="3:60" x14ac:dyDescent="0.35">
      <c r="C1065" s="20"/>
      <c r="I1065" s="9"/>
      <c r="BG1065" s="185"/>
      <c r="BH1065" s="185"/>
    </row>
    <row r="1066" spans="3:60" x14ac:dyDescent="0.35">
      <c r="C1066" s="20"/>
      <c r="I1066" s="9"/>
      <c r="BG1066" s="185"/>
      <c r="BH1066" s="185"/>
    </row>
    <row r="1067" spans="3:60" x14ac:dyDescent="0.35">
      <c r="C1067" s="20"/>
      <c r="I1067" s="9"/>
      <c r="BG1067" s="185"/>
      <c r="BH1067" s="185"/>
    </row>
    <row r="1068" spans="3:60" x14ac:dyDescent="0.35">
      <c r="C1068" s="20"/>
      <c r="I1068" s="9"/>
      <c r="BG1068" s="185"/>
      <c r="BH1068" s="185"/>
    </row>
    <row r="1069" spans="3:60" x14ac:dyDescent="0.35">
      <c r="C1069" s="20"/>
      <c r="I1069" s="9"/>
      <c r="BG1069" s="185"/>
      <c r="BH1069" s="185"/>
    </row>
    <row r="1070" spans="3:60" x14ac:dyDescent="0.35">
      <c r="C1070" s="20"/>
      <c r="I1070" s="9"/>
      <c r="BG1070" s="185"/>
      <c r="BH1070" s="185"/>
    </row>
    <row r="1071" spans="3:60" x14ac:dyDescent="0.35">
      <c r="C1071" s="20"/>
      <c r="I1071" s="9"/>
      <c r="BG1071" s="185"/>
      <c r="BH1071" s="185"/>
    </row>
    <row r="1072" spans="3:60" x14ac:dyDescent="0.35">
      <c r="C1072" s="20"/>
      <c r="I1072" s="9"/>
      <c r="BG1072" s="185"/>
      <c r="BH1072" s="185"/>
    </row>
    <row r="1073" spans="3:60" x14ac:dyDescent="0.35">
      <c r="C1073" s="20"/>
      <c r="I1073" s="9"/>
      <c r="BG1073" s="185"/>
      <c r="BH1073" s="185"/>
    </row>
    <row r="1074" spans="3:60" x14ac:dyDescent="0.35">
      <c r="C1074" s="20"/>
      <c r="I1074" s="9"/>
      <c r="BG1074" s="185"/>
      <c r="BH1074" s="185"/>
    </row>
    <row r="1075" spans="3:60" x14ac:dyDescent="0.35">
      <c r="C1075" s="20"/>
      <c r="I1075" s="9"/>
      <c r="BG1075" s="185"/>
      <c r="BH1075" s="185"/>
    </row>
    <row r="1076" spans="3:60" x14ac:dyDescent="0.35">
      <c r="C1076" s="20"/>
      <c r="I1076" s="9"/>
      <c r="BG1076" s="185"/>
      <c r="BH1076" s="185"/>
    </row>
    <row r="1077" spans="3:60" x14ac:dyDescent="0.35">
      <c r="C1077" s="20"/>
      <c r="I1077" s="9"/>
      <c r="BG1077" s="185"/>
      <c r="BH1077" s="185"/>
    </row>
    <row r="1078" spans="3:60" x14ac:dyDescent="0.35">
      <c r="C1078" s="20"/>
      <c r="I1078" s="9"/>
      <c r="BG1078" s="185"/>
      <c r="BH1078" s="185"/>
    </row>
    <row r="1079" spans="3:60" x14ac:dyDescent="0.35">
      <c r="C1079" s="20"/>
      <c r="I1079" s="9"/>
      <c r="BG1079" s="185"/>
      <c r="BH1079" s="185"/>
    </row>
    <row r="1080" spans="3:60" x14ac:dyDescent="0.35">
      <c r="C1080" s="20"/>
      <c r="I1080" s="9"/>
      <c r="BG1080" s="185"/>
      <c r="BH1080" s="185"/>
    </row>
    <row r="1081" spans="3:60" x14ac:dyDescent="0.35">
      <c r="C1081" s="20"/>
      <c r="I1081" s="9"/>
      <c r="BG1081" s="185"/>
      <c r="BH1081" s="185"/>
    </row>
    <row r="1082" spans="3:60" x14ac:dyDescent="0.35">
      <c r="C1082" s="20"/>
      <c r="I1082" s="9"/>
      <c r="BG1082" s="185"/>
      <c r="BH1082" s="185"/>
    </row>
    <row r="1083" spans="3:60" x14ac:dyDescent="0.35">
      <c r="C1083" s="20"/>
      <c r="I1083" s="9"/>
      <c r="BG1083" s="185"/>
      <c r="BH1083" s="185"/>
    </row>
    <row r="1084" spans="3:60" x14ac:dyDescent="0.35">
      <c r="C1084" s="20"/>
      <c r="I1084" s="9"/>
      <c r="BG1084" s="185"/>
      <c r="BH1084" s="185"/>
    </row>
    <row r="1085" spans="3:60" x14ac:dyDescent="0.35">
      <c r="C1085" s="20"/>
      <c r="I1085" s="9"/>
      <c r="BG1085" s="185"/>
      <c r="BH1085" s="185"/>
    </row>
    <row r="1086" spans="3:60" x14ac:dyDescent="0.35">
      <c r="C1086" s="20"/>
      <c r="I1086" s="9"/>
      <c r="BG1086" s="185"/>
      <c r="BH1086" s="185"/>
    </row>
    <row r="1087" spans="3:60" x14ac:dyDescent="0.35">
      <c r="C1087" s="20"/>
      <c r="I1087" s="9"/>
      <c r="BG1087" s="185"/>
      <c r="BH1087" s="185"/>
    </row>
    <row r="1088" spans="3:60" x14ac:dyDescent="0.35">
      <c r="C1088" s="20"/>
      <c r="I1088" s="9"/>
      <c r="BG1088" s="185"/>
      <c r="BH1088" s="185"/>
    </row>
    <row r="1089" spans="3:60" x14ac:dyDescent="0.35">
      <c r="C1089" s="20"/>
      <c r="I1089" s="9"/>
      <c r="BG1089" s="185"/>
      <c r="BH1089" s="185"/>
    </row>
    <row r="1090" spans="3:60" x14ac:dyDescent="0.35">
      <c r="C1090" s="20"/>
      <c r="I1090" s="9"/>
      <c r="BG1090" s="185"/>
      <c r="BH1090" s="185"/>
    </row>
    <row r="1091" spans="3:60" x14ac:dyDescent="0.35">
      <c r="C1091" s="20"/>
      <c r="I1091" s="9"/>
      <c r="BG1091" s="185"/>
      <c r="BH1091" s="185"/>
    </row>
    <row r="1092" spans="3:60" x14ac:dyDescent="0.35">
      <c r="C1092" s="20"/>
      <c r="I1092" s="9"/>
      <c r="BG1092" s="185"/>
      <c r="BH1092" s="185"/>
    </row>
    <row r="1093" spans="3:60" x14ac:dyDescent="0.35">
      <c r="C1093" s="20"/>
      <c r="I1093" s="9"/>
      <c r="BG1093" s="185"/>
      <c r="BH1093" s="185"/>
    </row>
    <row r="1094" spans="3:60" x14ac:dyDescent="0.35">
      <c r="C1094" s="20"/>
      <c r="I1094" s="9"/>
      <c r="BG1094" s="185"/>
      <c r="BH1094" s="185"/>
    </row>
    <row r="1095" spans="3:60" x14ac:dyDescent="0.35">
      <c r="C1095" s="20"/>
      <c r="I1095" s="9"/>
      <c r="BG1095" s="185"/>
      <c r="BH1095" s="185"/>
    </row>
    <row r="1096" spans="3:60" x14ac:dyDescent="0.35">
      <c r="C1096" s="20"/>
      <c r="I1096" s="9"/>
      <c r="BG1096" s="185"/>
      <c r="BH1096" s="185"/>
    </row>
    <row r="1097" spans="3:60" x14ac:dyDescent="0.35">
      <c r="C1097" s="20"/>
      <c r="I1097" s="9"/>
      <c r="BG1097" s="185"/>
      <c r="BH1097" s="185"/>
    </row>
    <row r="1098" spans="3:60" x14ac:dyDescent="0.35">
      <c r="C1098" s="20"/>
      <c r="I1098" s="9"/>
      <c r="BG1098" s="185"/>
      <c r="BH1098" s="185"/>
    </row>
    <row r="1099" spans="3:60" x14ac:dyDescent="0.35">
      <c r="C1099" s="20"/>
      <c r="I1099" s="9"/>
      <c r="BG1099" s="185"/>
      <c r="BH1099" s="185"/>
    </row>
    <row r="1100" spans="3:60" x14ac:dyDescent="0.35">
      <c r="C1100" s="20"/>
      <c r="I1100" s="9"/>
      <c r="BG1100" s="185"/>
      <c r="BH1100" s="185"/>
    </row>
    <row r="1101" spans="3:60" x14ac:dyDescent="0.35">
      <c r="C1101" s="20"/>
      <c r="I1101" s="9"/>
      <c r="BG1101" s="185"/>
      <c r="BH1101" s="185"/>
    </row>
    <row r="1102" spans="3:60" x14ac:dyDescent="0.35">
      <c r="C1102" s="20"/>
      <c r="I1102" s="9"/>
      <c r="BG1102" s="185"/>
      <c r="BH1102" s="185"/>
    </row>
    <row r="1103" spans="3:60" x14ac:dyDescent="0.35">
      <c r="C1103" s="20"/>
      <c r="I1103" s="9"/>
      <c r="BG1103" s="185"/>
      <c r="BH1103" s="185"/>
    </row>
    <row r="1104" spans="3:60" x14ac:dyDescent="0.35">
      <c r="C1104" s="20"/>
      <c r="I1104" s="9"/>
      <c r="BG1104" s="185"/>
      <c r="BH1104" s="185"/>
    </row>
    <row r="1105" spans="3:60" x14ac:dyDescent="0.35">
      <c r="C1105" s="20"/>
      <c r="I1105" s="9"/>
      <c r="BG1105" s="185"/>
      <c r="BH1105" s="185"/>
    </row>
    <row r="1106" spans="3:60" x14ac:dyDescent="0.35">
      <c r="C1106" s="20"/>
      <c r="I1106" s="9"/>
      <c r="BG1106" s="185"/>
      <c r="BH1106" s="185"/>
    </row>
    <row r="1107" spans="3:60" x14ac:dyDescent="0.35">
      <c r="C1107" s="20"/>
      <c r="I1107" s="9"/>
      <c r="BG1107" s="185"/>
      <c r="BH1107" s="185"/>
    </row>
    <row r="1108" spans="3:60" x14ac:dyDescent="0.35">
      <c r="C1108" s="20"/>
      <c r="I1108" s="9"/>
      <c r="BG1108" s="185"/>
      <c r="BH1108" s="185"/>
    </row>
    <row r="1109" spans="3:60" x14ac:dyDescent="0.35">
      <c r="C1109" s="20"/>
      <c r="I1109" s="9"/>
      <c r="BG1109" s="185"/>
      <c r="BH1109" s="185"/>
    </row>
    <row r="1110" spans="3:60" x14ac:dyDescent="0.35">
      <c r="C1110" s="20"/>
      <c r="I1110" s="9"/>
      <c r="BG1110" s="185"/>
      <c r="BH1110" s="185"/>
    </row>
    <row r="1111" spans="3:60" x14ac:dyDescent="0.35">
      <c r="C1111" s="20"/>
      <c r="I1111" s="9"/>
      <c r="BG1111" s="185"/>
      <c r="BH1111" s="185"/>
    </row>
    <row r="1112" spans="3:60" x14ac:dyDescent="0.35">
      <c r="C1112" s="20"/>
      <c r="I1112" s="9"/>
      <c r="BG1112" s="185"/>
      <c r="BH1112" s="185"/>
    </row>
    <row r="1113" spans="3:60" x14ac:dyDescent="0.35">
      <c r="C1113" s="20"/>
      <c r="I1113" s="9"/>
      <c r="BG1113" s="185"/>
      <c r="BH1113" s="185"/>
    </row>
    <row r="1114" spans="3:60" x14ac:dyDescent="0.35">
      <c r="C1114" s="20"/>
      <c r="I1114" s="9"/>
      <c r="BG1114" s="185"/>
      <c r="BH1114" s="185"/>
    </row>
    <row r="1115" spans="3:60" x14ac:dyDescent="0.35">
      <c r="C1115" s="20"/>
      <c r="I1115" s="9"/>
      <c r="BG1115" s="185"/>
      <c r="BH1115" s="185"/>
    </row>
    <row r="1116" spans="3:60" x14ac:dyDescent="0.35">
      <c r="C1116" s="20"/>
      <c r="I1116" s="9"/>
      <c r="BG1116" s="185"/>
      <c r="BH1116" s="185"/>
    </row>
    <row r="1117" spans="3:60" x14ac:dyDescent="0.35">
      <c r="C1117" s="20"/>
      <c r="I1117" s="9"/>
      <c r="BG1117" s="185"/>
      <c r="BH1117" s="185"/>
    </row>
    <row r="1118" spans="3:60" x14ac:dyDescent="0.35">
      <c r="C1118" s="20"/>
      <c r="I1118" s="9"/>
      <c r="BG1118" s="185"/>
      <c r="BH1118" s="185"/>
    </row>
    <row r="1119" spans="3:60" x14ac:dyDescent="0.35">
      <c r="C1119" s="20"/>
      <c r="I1119" s="9"/>
      <c r="BG1119" s="185"/>
      <c r="BH1119" s="185"/>
    </row>
    <row r="1120" spans="3:60" x14ac:dyDescent="0.35">
      <c r="C1120" s="20"/>
      <c r="I1120" s="9"/>
      <c r="BG1120" s="185"/>
      <c r="BH1120" s="185"/>
    </row>
    <row r="1121" spans="3:60" x14ac:dyDescent="0.35">
      <c r="C1121" s="20"/>
      <c r="I1121" s="9"/>
      <c r="BG1121" s="185"/>
      <c r="BH1121" s="185"/>
    </row>
    <row r="1122" spans="3:60" x14ac:dyDescent="0.35">
      <c r="C1122" s="20"/>
      <c r="I1122" s="9"/>
      <c r="BG1122" s="185"/>
      <c r="BH1122" s="185"/>
    </row>
    <row r="1123" spans="3:60" x14ac:dyDescent="0.35">
      <c r="C1123" s="20"/>
      <c r="I1123" s="9"/>
      <c r="BG1123" s="185"/>
      <c r="BH1123" s="185"/>
    </row>
    <row r="1124" spans="3:60" x14ac:dyDescent="0.35">
      <c r="C1124" s="20"/>
      <c r="I1124" s="9"/>
      <c r="BG1124" s="185"/>
      <c r="BH1124" s="185"/>
    </row>
    <row r="1125" spans="3:60" x14ac:dyDescent="0.35">
      <c r="C1125" s="20"/>
      <c r="I1125" s="9"/>
      <c r="BG1125" s="185"/>
      <c r="BH1125" s="185"/>
    </row>
    <row r="1126" spans="3:60" x14ac:dyDescent="0.35">
      <c r="C1126" s="20"/>
      <c r="I1126" s="9"/>
      <c r="BG1126" s="185"/>
      <c r="BH1126" s="185"/>
    </row>
    <row r="1127" spans="3:60" x14ac:dyDescent="0.35">
      <c r="C1127" s="20"/>
      <c r="I1127" s="9"/>
      <c r="BG1127" s="185"/>
      <c r="BH1127" s="185"/>
    </row>
    <row r="1128" spans="3:60" x14ac:dyDescent="0.35">
      <c r="C1128" s="20"/>
      <c r="I1128" s="9"/>
      <c r="BG1128" s="185"/>
      <c r="BH1128" s="185"/>
    </row>
    <row r="1129" spans="3:60" x14ac:dyDescent="0.35">
      <c r="C1129" s="20"/>
      <c r="I1129" s="9"/>
      <c r="BG1129" s="185"/>
      <c r="BH1129" s="185"/>
    </row>
    <row r="1130" spans="3:60" x14ac:dyDescent="0.35">
      <c r="C1130" s="20"/>
      <c r="I1130" s="9"/>
      <c r="BG1130" s="185"/>
      <c r="BH1130" s="185"/>
    </row>
    <row r="1131" spans="3:60" x14ac:dyDescent="0.35">
      <c r="C1131" s="20"/>
      <c r="I1131" s="9"/>
      <c r="BG1131" s="185"/>
      <c r="BH1131" s="185"/>
    </row>
    <row r="1132" spans="3:60" x14ac:dyDescent="0.35">
      <c r="C1132" s="20"/>
      <c r="I1132" s="9"/>
      <c r="BG1132" s="185"/>
      <c r="BH1132" s="185"/>
    </row>
    <row r="1133" spans="3:60" x14ac:dyDescent="0.35">
      <c r="C1133" s="20"/>
      <c r="I1133" s="9"/>
      <c r="BG1133" s="185"/>
      <c r="BH1133" s="185"/>
    </row>
    <row r="1134" spans="3:60" x14ac:dyDescent="0.35">
      <c r="C1134" s="20"/>
      <c r="I1134" s="9"/>
      <c r="BG1134" s="185"/>
      <c r="BH1134" s="185"/>
    </row>
    <row r="1135" spans="3:60" x14ac:dyDescent="0.35">
      <c r="C1135" s="20"/>
      <c r="I1135" s="9"/>
      <c r="BG1135" s="185"/>
      <c r="BH1135" s="185"/>
    </row>
    <row r="1136" spans="3:60" x14ac:dyDescent="0.35">
      <c r="C1136" s="20"/>
      <c r="I1136" s="9"/>
      <c r="BG1136" s="185"/>
      <c r="BH1136" s="185"/>
    </row>
    <row r="1137" spans="3:60" x14ac:dyDescent="0.35">
      <c r="C1137" s="20"/>
      <c r="I1137" s="9"/>
      <c r="BG1137" s="185"/>
      <c r="BH1137" s="185"/>
    </row>
    <row r="1138" spans="3:60" x14ac:dyDescent="0.35">
      <c r="C1138" s="20"/>
      <c r="I1138" s="9"/>
      <c r="BG1138" s="185"/>
      <c r="BH1138" s="185"/>
    </row>
    <row r="1139" spans="3:60" x14ac:dyDescent="0.35">
      <c r="C1139" s="20"/>
      <c r="I1139" s="9"/>
      <c r="BG1139" s="185"/>
      <c r="BH1139" s="185"/>
    </row>
    <row r="1140" spans="3:60" x14ac:dyDescent="0.35">
      <c r="C1140" s="20"/>
      <c r="I1140" s="9"/>
      <c r="BG1140" s="185"/>
      <c r="BH1140" s="185"/>
    </row>
    <row r="1141" spans="3:60" x14ac:dyDescent="0.35">
      <c r="C1141" s="20"/>
      <c r="I1141" s="9"/>
      <c r="BG1141" s="185"/>
      <c r="BH1141" s="185"/>
    </row>
    <row r="1142" spans="3:60" x14ac:dyDescent="0.35">
      <c r="C1142" s="20"/>
      <c r="I1142" s="9"/>
      <c r="BG1142" s="185"/>
      <c r="BH1142" s="185"/>
    </row>
    <row r="1143" spans="3:60" x14ac:dyDescent="0.35">
      <c r="C1143" s="20"/>
      <c r="I1143" s="9"/>
      <c r="BG1143" s="185"/>
      <c r="BH1143" s="185"/>
    </row>
    <row r="1144" spans="3:60" x14ac:dyDescent="0.35">
      <c r="C1144" s="20"/>
      <c r="I1144" s="9"/>
      <c r="BG1144" s="185"/>
      <c r="BH1144" s="185"/>
    </row>
    <row r="1145" spans="3:60" x14ac:dyDescent="0.35">
      <c r="C1145" s="20"/>
      <c r="I1145" s="9"/>
      <c r="BG1145" s="185"/>
      <c r="BH1145" s="185"/>
    </row>
    <row r="1146" spans="3:60" x14ac:dyDescent="0.35">
      <c r="C1146" s="20"/>
      <c r="I1146" s="9"/>
      <c r="BG1146" s="185"/>
      <c r="BH1146" s="185"/>
    </row>
    <row r="1147" spans="3:60" x14ac:dyDescent="0.35">
      <c r="C1147" s="20"/>
      <c r="I1147" s="9"/>
      <c r="BG1147" s="185"/>
      <c r="BH1147" s="185"/>
    </row>
    <row r="1148" spans="3:60" x14ac:dyDescent="0.35">
      <c r="C1148" s="20"/>
      <c r="I1148" s="9"/>
      <c r="BG1148" s="185"/>
      <c r="BH1148" s="185"/>
    </row>
    <row r="1149" spans="3:60" x14ac:dyDescent="0.35">
      <c r="C1149" s="20"/>
      <c r="I1149" s="9"/>
      <c r="BG1149" s="185"/>
      <c r="BH1149" s="185"/>
    </row>
    <row r="1150" spans="3:60" x14ac:dyDescent="0.35">
      <c r="C1150" s="20"/>
      <c r="I1150" s="9"/>
      <c r="BG1150" s="185"/>
      <c r="BH1150" s="185"/>
    </row>
    <row r="1151" spans="3:60" x14ac:dyDescent="0.35">
      <c r="C1151" s="20"/>
      <c r="I1151" s="9"/>
      <c r="BG1151" s="185"/>
      <c r="BH1151" s="185"/>
    </row>
    <row r="1152" spans="3:60" x14ac:dyDescent="0.35">
      <c r="C1152" s="20"/>
      <c r="I1152" s="9"/>
      <c r="BG1152" s="185"/>
      <c r="BH1152" s="185"/>
    </row>
    <row r="1153" spans="3:60" x14ac:dyDescent="0.35">
      <c r="C1153" s="20"/>
      <c r="I1153" s="9"/>
      <c r="BG1153" s="185"/>
      <c r="BH1153" s="185"/>
    </row>
    <row r="1154" spans="3:60" x14ac:dyDescent="0.35">
      <c r="C1154" s="20"/>
      <c r="I1154" s="9"/>
      <c r="BG1154" s="185"/>
      <c r="BH1154" s="185"/>
    </row>
    <row r="1155" spans="3:60" x14ac:dyDescent="0.35">
      <c r="C1155" s="20"/>
      <c r="I1155" s="9"/>
      <c r="BG1155" s="185"/>
      <c r="BH1155" s="185"/>
    </row>
    <row r="1156" spans="3:60" x14ac:dyDescent="0.35">
      <c r="C1156" s="20"/>
      <c r="I1156" s="9"/>
      <c r="BG1156" s="185"/>
      <c r="BH1156" s="185"/>
    </row>
    <row r="1157" spans="3:60" x14ac:dyDescent="0.35">
      <c r="C1157" s="20"/>
      <c r="I1157" s="9"/>
      <c r="BG1157" s="185"/>
      <c r="BH1157" s="185"/>
    </row>
    <row r="1158" spans="3:60" x14ac:dyDescent="0.35">
      <c r="C1158" s="20"/>
      <c r="I1158" s="9"/>
      <c r="BG1158" s="185"/>
      <c r="BH1158" s="185"/>
    </row>
    <row r="1159" spans="3:60" x14ac:dyDescent="0.35">
      <c r="C1159" s="20"/>
      <c r="I1159" s="9"/>
      <c r="BG1159" s="185"/>
      <c r="BH1159" s="185"/>
    </row>
    <row r="1160" spans="3:60" x14ac:dyDescent="0.35">
      <c r="C1160" s="20"/>
      <c r="I1160" s="9"/>
      <c r="BG1160" s="185"/>
      <c r="BH1160" s="185"/>
    </row>
    <row r="1161" spans="3:60" x14ac:dyDescent="0.35">
      <c r="C1161" s="20"/>
      <c r="I1161" s="9"/>
      <c r="BG1161" s="185"/>
      <c r="BH1161" s="185"/>
    </row>
    <row r="1162" spans="3:60" x14ac:dyDescent="0.35">
      <c r="C1162" s="20"/>
      <c r="I1162" s="9"/>
      <c r="BG1162" s="185"/>
      <c r="BH1162" s="185"/>
    </row>
    <row r="1163" spans="3:60" x14ac:dyDescent="0.35">
      <c r="C1163" s="20"/>
      <c r="I1163" s="9"/>
      <c r="BG1163" s="185"/>
      <c r="BH1163" s="185"/>
    </row>
    <row r="1164" spans="3:60" x14ac:dyDescent="0.35">
      <c r="C1164" s="20"/>
      <c r="I1164" s="9"/>
      <c r="BG1164" s="185"/>
      <c r="BH1164" s="185"/>
    </row>
    <row r="1165" spans="3:60" x14ac:dyDescent="0.35">
      <c r="C1165" s="20"/>
      <c r="I1165" s="9"/>
      <c r="BG1165" s="185"/>
      <c r="BH1165" s="185"/>
    </row>
    <row r="1166" spans="3:60" x14ac:dyDescent="0.35">
      <c r="C1166" s="20"/>
      <c r="I1166" s="9"/>
      <c r="BG1166" s="185"/>
      <c r="BH1166" s="185"/>
    </row>
    <row r="1167" spans="3:60" x14ac:dyDescent="0.35">
      <c r="C1167" s="20"/>
      <c r="I1167" s="9"/>
      <c r="BG1167" s="185"/>
      <c r="BH1167" s="185"/>
    </row>
    <row r="1168" spans="3:60" x14ac:dyDescent="0.35">
      <c r="C1168" s="20"/>
      <c r="I1168" s="9"/>
      <c r="BG1168" s="185"/>
      <c r="BH1168" s="185"/>
    </row>
    <row r="1169" spans="3:60" x14ac:dyDescent="0.35">
      <c r="C1169" s="20"/>
      <c r="I1169" s="9"/>
      <c r="BG1169" s="185"/>
      <c r="BH1169" s="185"/>
    </row>
    <row r="1170" spans="3:60" x14ac:dyDescent="0.35">
      <c r="C1170" s="20"/>
      <c r="I1170" s="9"/>
      <c r="BG1170" s="185"/>
      <c r="BH1170" s="185"/>
    </row>
    <row r="1171" spans="3:60" x14ac:dyDescent="0.35">
      <c r="C1171" s="20"/>
      <c r="I1171" s="9"/>
      <c r="BG1171" s="185"/>
      <c r="BH1171" s="185"/>
    </row>
    <row r="1172" spans="3:60" x14ac:dyDescent="0.35">
      <c r="C1172" s="20"/>
      <c r="I1172" s="9"/>
      <c r="BG1172" s="185"/>
      <c r="BH1172" s="185"/>
    </row>
    <row r="1173" spans="3:60" x14ac:dyDescent="0.35">
      <c r="C1173" s="20"/>
      <c r="I1173" s="9"/>
      <c r="BG1173" s="185"/>
      <c r="BH1173" s="185"/>
    </row>
    <row r="1174" spans="3:60" x14ac:dyDescent="0.35">
      <c r="C1174" s="20"/>
      <c r="I1174" s="9"/>
      <c r="BG1174" s="185"/>
      <c r="BH1174" s="185"/>
    </row>
    <row r="1175" spans="3:60" x14ac:dyDescent="0.35">
      <c r="C1175" s="20"/>
      <c r="I1175" s="9"/>
      <c r="BG1175" s="185"/>
      <c r="BH1175" s="185"/>
    </row>
    <row r="1176" spans="3:60" x14ac:dyDescent="0.35">
      <c r="C1176" s="20"/>
      <c r="I1176" s="9"/>
      <c r="BG1176" s="185"/>
      <c r="BH1176" s="185"/>
    </row>
    <row r="1177" spans="3:60" x14ac:dyDescent="0.35">
      <c r="C1177" s="20"/>
      <c r="I1177" s="9"/>
      <c r="BG1177" s="185"/>
      <c r="BH1177" s="185"/>
    </row>
    <row r="1178" spans="3:60" x14ac:dyDescent="0.35">
      <c r="C1178" s="20"/>
      <c r="I1178" s="9"/>
      <c r="BG1178" s="185"/>
      <c r="BH1178" s="185"/>
    </row>
    <row r="1179" spans="3:60" x14ac:dyDescent="0.35">
      <c r="C1179" s="20"/>
      <c r="I1179" s="9"/>
      <c r="BG1179" s="185"/>
      <c r="BH1179" s="185"/>
    </row>
    <row r="1180" spans="3:60" x14ac:dyDescent="0.35">
      <c r="C1180" s="20"/>
      <c r="I1180" s="9"/>
      <c r="BG1180" s="185"/>
      <c r="BH1180" s="185"/>
    </row>
    <row r="1181" spans="3:60" x14ac:dyDescent="0.35">
      <c r="C1181" s="20"/>
      <c r="I1181" s="9"/>
      <c r="BG1181" s="185"/>
      <c r="BH1181" s="185"/>
    </row>
    <row r="1182" spans="3:60" x14ac:dyDescent="0.35">
      <c r="C1182" s="20"/>
      <c r="I1182" s="9"/>
      <c r="BG1182" s="185"/>
      <c r="BH1182" s="185"/>
    </row>
    <row r="1183" spans="3:60" x14ac:dyDescent="0.35">
      <c r="C1183" s="20"/>
      <c r="I1183" s="9"/>
      <c r="BG1183" s="185"/>
      <c r="BH1183" s="185"/>
    </row>
    <row r="1184" spans="3:60" x14ac:dyDescent="0.35">
      <c r="C1184" s="20"/>
      <c r="I1184" s="9"/>
      <c r="BG1184" s="185"/>
      <c r="BH1184" s="185"/>
    </row>
    <row r="1185" spans="3:60" x14ac:dyDescent="0.35">
      <c r="C1185" s="20"/>
      <c r="I1185" s="9"/>
      <c r="BG1185" s="185"/>
      <c r="BH1185" s="185"/>
    </row>
    <row r="1186" spans="3:60" x14ac:dyDescent="0.35">
      <c r="C1186" s="20"/>
      <c r="I1186" s="9"/>
      <c r="BG1186" s="185"/>
      <c r="BH1186" s="185"/>
    </row>
    <row r="1187" spans="3:60" x14ac:dyDescent="0.35">
      <c r="C1187" s="20"/>
      <c r="I1187" s="9"/>
      <c r="BG1187" s="185"/>
      <c r="BH1187" s="185"/>
    </row>
    <row r="1188" spans="3:60" x14ac:dyDescent="0.35">
      <c r="C1188" s="20"/>
      <c r="I1188" s="9"/>
      <c r="BG1188" s="185"/>
      <c r="BH1188" s="185"/>
    </row>
    <row r="1189" spans="3:60" x14ac:dyDescent="0.35">
      <c r="C1189" s="20"/>
      <c r="I1189" s="9"/>
      <c r="BG1189" s="185"/>
      <c r="BH1189" s="185"/>
    </row>
    <row r="1190" spans="3:60" x14ac:dyDescent="0.35">
      <c r="C1190" s="20"/>
      <c r="I1190" s="9"/>
      <c r="BG1190" s="185"/>
      <c r="BH1190" s="185"/>
    </row>
    <row r="1191" spans="3:60" x14ac:dyDescent="0.35">
      <c r="C1191" s="20"/>
      <c r="I1191" s="9"/>
      <c r="BG1191" s="185"/>
      <c r="BH1191" s="185"/>
    </row>
    <row r="1192" spans="3:60" x14ac:dyDescent="0.35">
      <c r="C1192" s="20"/>
      <c r="I1192" s="9"/>
      <c r="BG1192" s="185"/>
      <c r="BH1192" s="185"/>
    </row>
    <row r="1193" spans="3:60" x14ac:dyDescent="0.35">
      <c r="C1193" s="20"/>
      <c r="I1193" s="9"/>
      <c r="BG1193" s="185"/>
      <c r="BH1193" s="185"/>
    </row>
    <row r="1194" spans="3:60" x14ac:dyDescent="0.35">
      <c r="C1194" s="20"/>
      <c r="I1194" s="9"/>
      <c r="BG1194" s="185"/>
      <c r="BH1194" s="185"/>
    </row>
    <row r="1195" spans="3:60" x14ac:dyDescent="0.35">
      <c r="C1195" s="20"/>
      <c r="I1195" s="9"/>
      <c r="BG1195" s="185"/>
      <c r="BH1195" s="185"/>
    </row>
    <row r="1196" spans="3:60" x14ac:dyDescent="0.35">
      <c r="C1196" s="20"/>
      <c r="I1196" s="9"/>
      <c r="BG1196" s="185"/>
      <c r="BH1196" s="185"/>
    </row>
    <row r="1197" spans="3:60" x14ac:dyDescent="0.35">
      <c r="C1197" s="20"/>
      <c r="I1197" s="9"/>
      <c r="BG1197" s="185"/>
      <c r="BH1197" s="185"/>
    </row>
    <row r="1198" spans="3:60" x14ac:dyDescent="0.35">
      <c r="C1198" s="20"/>
      <c r="I1198" s="9"/>
      <c r="BG1198" s="185"/>
      <c r="BH1198" s="185"/>
    </row>
    <row r="1199" spans="3:60" x14ac:dyDescent="0.35">
      <c r="C1199" s="20"/>
      <c r="I1199" s="9"/>
      <c r="BG1199" s="185"/>
      <c r="BH1199" s="185"/>
    </row>
    <row r="1200" spans="3:60" x14ac:dyDescent="0.35">
      <c r="C1200" s="20"/>
      <c r="I1200" s="9"/>
      <c r="BG1200" s="185"/>
      <c r="BH1200" s="185"/>
    </row>
    <row r="1201" spans="3:60" x14ac:dyDescent="0.35">
      <c r="C1201" s="20"/>
      <c r="I1201" s="9"/>
      <c r="BG1201" s="185"/>
      <c r="BH1201" s="185"/>
    </row>
    <row r="1202" spans="3:60" x14ac:dyDescent="0.35">
      <c r="C1202" s="20"/>
      <c r="I1202" s="9"/>
      <c r="BG1202" s="185"/>
      <c r="BH1202" s="185"/>
    </row>
    <row r="1203" spans="3:60" x14ac:dyDescent="0.35">
      <c r="C1203" s="20"/>
      <c r="I1203" s="9"/>
      <c r="BG1203" s="185"/>
      <c r="BH1203" s="185"/>
    </row>
    <row r="1204" spans="3:60" x14ac:dyDescent="0.35">
      <c r="C1204" s="20"/>
      <c r="I1204" s="9"/>
      <c r="BG1204" s="185"/>
      <c r="BH1204" s="185"/>
    </row>
    <row r="1205" spans="3:60" x14ac:dyDescent="0.35">
      <c r="C1205" s="20"/>
      <c r="I1205" s="9"/>
      <c r="BG1205" s="185"/>
      <c r="BH1205" s="185"/>
    </row>
    <row r="1206" spans="3:60" x14ac:dyDescent="0.35">
      <c r="C1206" s="20"/>
      <c r="I1206" s="9"/>
      <c r="BG1206" s="185"/>
      <c r="BH1206" s="185"/>
    </row>
    <row r="1207" spans="3:60" x14ac:dyDescent="0.35">
      <c r="C1207" s="20"/>
      <c r="I1207" s="9"/>
      <c r="BG1207" s="185"/>
      <c r="BH1207" s="185"/>
    </row>
    <row r="1208" spans="3:60" x14ac:dyDescent="0.35">
      <c r="C1208" s="20"/>
      <c r="I1208" s="9"/>
      <c r="BG1208" s="185"/>
      <c r="BH1208" s="185"/>
    </row>
    <row r="1209" spans="3:60" x14ac:dyDescent="0.35">
      <c r="C1209" s="20"/>
      <c r="I1209" s="9"/>
      <c r="BG1209" s="185"/>
      <c r="BH1209" s="185"/>
    </row>
    <row r="1210" spans="3:60" x14ac:dyDescent="0.35">
      <c r="C1210" s="20"/>
      <c r="I1210" s="9"/>
      <c r="BG1210" s="185"/>
      <c r="BH1210" s="185"/>
    </row>
    <row r="1211" spans="3:60" x14ac:dyDescent="0.35">
      <c r="C1211" s="20"/>
      <c r="I1211" s="9"/>
      <c r="BG1211" s="185"/>
      <c r="BH1211" s="185"/>
    </row>
    <row r="1212" spans="3:60" x14ac:dyDescent="0.35">
      <c r="C1212" s="20"/>
      <c r="I1212" s="9"/>
      <c r="BG1212" s="185"/>
      <c r="BH1212" s="185"/>
    </row>
    <row r="1213" spans="3:60" x14ac:dyDescent="0.35">
      <c r="C1213" s="20"/>
      <c r="I1213" s="9"/>
      <c r="BG1213" s="185"/>
      <c r="BH1213" s="185"/>
    </row>
    <row r="1214" spans="3:60" x14ac:dyDescent="0.35">
      <c r="C1214" s="20"/>
      <c r="I1214" s="9"/>
      <c r="BG1214" s="185"/>
      <c r="BH1214" s="185"/>
    </row>
    <row r="1215" spans="3:60" x14ac:dyDescent="0.35">
      <c r="C1215" s="20"/>
      <c r="I1215" s="9"/>
      <c r="BG1215" s="185"/>
      <c r="BH1215" s="185"/>
    </row>
    <row r="1216" spans="3:60" x14ac:dyDescent="0.35">
      <c r="C1216" s="20"/>
      <c r="I1216" s="9"/>
      <c r="BG1216" s="185"/>
      <c r="BH1216" s="185"/>
    </row>
    <row r="1217" spans="3:60" x14ac:dyDescent="0.35">
      <c r="C1217" s="20"/>
      <c r="I1217" s="9"/>
      <c r="BG1217" s="185"/>
      <c r="BH1217" s="185"/>
    </row>
    <row r="1218" spans="3:60" x14ac:dyDescent="0.35">
      <c r="C1218" s="20"/>
      <c r="I1218" s="9"/>
      <c r="BG1218" s="185"/>
      <c r="BH1218" s="185"/>
    </row>
    <row r="1219" spans="3:60" x14ac:dyDescent="0.35">
      <c r="C1219" s="20"/>
      <c r="BG1219" s="185"/>
      <c r="BH1219" s="185"/>
    </row>
    <row r="1220" spans="3:60" x14ac:dyDescent="0.35">
      <c r="C1220" s="20"/>
      <c r="BG1220" s="185"/>
      <c r="BH1220" s="185"/>
    </row>
    <row r="1221" spans="3:60" x14ac:dyDescent="0.35">
      <c r="C1221" s="20"/>
      <c r="BG1221" s="185"/>
      <c r="BH1221" s="185"/>
    </row>
    <row r="1222" spans="3:60" x14ac:dyDescent="0.35">
      <c r="C1222" s="20"/>
      <c r="BG1222" s="185"/>
      <c r="BH1222" s="185"/>
    </row>
    <row r="1223" spans="3:60" x14ac:dyDescent="0.35">
      <c r="C1223" s="20"/>
      <c r="BG1223" s="185"/>
      <c r="BH1223" s="185"/>
    </row>
    <row r="1224" spans="3:60" x14ac:dyDescent="0.35">
      <c r="C1224" s="20"/>
      <c r="BG1224" s="185"/>
      <c r="BH1224" s="185"/>
    </row>
    <row r="1225" spans="3:60" x14ac:dyDescent="0.35">
      <c r="C1225" s="20"/>
      <c r="BG1225" s="185"/>
      <c r="BH1225" s="185"/>
    </row>
    <row r="1226" spans="3:60" x14ac:dyDescent="0.35">
      <c r="C1226" s="20"/>
      <c r="BG1226" s="185"/>
      <c r="BH1226" s="185"/>
    </row>
    <row r="1227" spans="3:60" x14ac:dyDescent="0.35">
      <c r="C1227" s="20"/>
      <c r="BG1227" s="185"/>
      <c r="BH1227" s="185"/>
    </row>
    <row r="1228" spans="3:60" x14ac:dyDescent="0.35">
      <c r="C1228" s="20"/>
      <c r="BG1228" s="185"/>
      <c r="BH1228" s="185"/>
    </row>
    <row r="1229" spans="3:60" x14ac:dyDescent="0.35">
      <c r="C1229" s="20"/>
      <c r="BG1229" s="185"/>
      <c r="BH1229" s="185"/>
    </row>
    <row r="1230" spans="3:60" x14ac:dyDescent="0.35">
      <c r="C1230" s="20"/>
      <c r="BG1230" s="185"/>
      <c r="BH1230" s="185"/>
    </row>
    <row r="1231" spans="3:60" x14ac:dyDescent="0.35">
      <c r="C1231" s="20"/>
      <c r="BG1231" s="185"/>
      <c r="BH1231" s="185"/>
    </row>
    <row r="1232" spans="3:60" x14ac:dyDescent="0.35">
      <c r="C1232" s="20"/>
      <c r="BG1232" s="185"/>
      <c r="BH1232" s="185"/>
    </row>
    <row r="1233" spans="3:60" x14ac:dyDescent="0.35">
      <c r="C1233" s="20"/>
      <c r="BG1233" s="185"/>
      <c r="BH1233" s="185"/>
    </row>
    <row r="1234" spans="3:60" x14ac:dyDescent="0.35">
      <c r="C1234" s="20"/>
      <c r="BG1234" s="185"/>
      <c r="BH1234" s="185"/>
    </row>
    <row r="1235" spans="3:60" x14ac:dyDescent="0.35">
      <c r="C1235" s="20"/>
      <c r="BG1235" s="185"/>
      <c r="BH1235" s="185"/>
    </row>
    <row r="1236" spans="3:60" x14ac:dyDescent="0.35">
      <c r="C1236" s="20"/>
      <c r="BG1236" s="185"/>
      <c r="BH1236" s="185"/>
    </row>
    <row r="1237" spans="3:60" x14ac:dyDescent="0.35">
      <c r="C1237" s="20"/>
      <c r="BG1237" s="185"/>
      <c r="BH1237" s="185"/>
    </row>
    <row r="1238" spans="3:60" x14ac:dyDescent="0.35">
      <c r="C1238" s="20"/>
      <c r="BG1238" s="185"/>
      <c r="BH1238" s="185"/>
    </row>
    <row r="1239" spans="3:60" x14ac:dyDescent="0.35">
      <c r="C1239" s="20"/>
      <c r="BG1239" s="185"/>
      <c r="BH1239" s="185"/>
    </row>
    <row r="1240" spans="3:60" x14ac:dyDescent="0.35">
      <c r="C1240" s="20"/>
      <c r="BG1240" s="185"/>
      <c r="BH1240" s="185"/>
    </row>
    <row r="1241" spans="3:60" x14ac:dyDescent="0.35">
      <c r="C1241" s="20"/>
      <c r="BG1241" s="185"/>
      <c r="BH1241" s="185"/>
    </row>
    <row r="1242" spans="3:60" x14ac:dyDescent="0.35">
      <c r="C1242" s="20"/>
      <c r="BG1242" s="185"/>
      <c r="BH1242" s="185"/>
    </row>
    <row r="1243" spans="3:60" x14ac:dyDescent="0.35">
      <c r="C1243" s="20"/>
      <c r="BG1243" s="185"/>
      <c r="BH1243" s="185"/>
    </row>
    <row r="1244" spans="3:60" x14ac:dyDescent="0.35">
      <c r="C1244" s="20"/>
      <c r="BG1244" s="185"/>
      <c r="BH1244" s="185"/>
    </row>
    <row r="1245" spans="3:60" x14ac:dyDescent="0.35">
      <c r="C1245" s="20"/>
      <c r="BG1245" s="185"/>
      <c r="BH1245" s="185"/>
    </row>
    <row r="1246" spans="3:60" x14ac:dyDescent="0.35">
      <c r="C1246" s="20"/>
      <c r="BG1246" s="185"/>
      <c r="BH1246" s="185"/>
    </row>
    <row r="1247" spans="3:60" x14ac:dyDescent="0.35">
      <c r="C1247" s="20"/>
      <c r="BG1247" s="185"/>
      <c r="BH1247" s="185"/>
    </row>
    <row r="1248" spans="3:60" x14ac:dyDescent="0.35">
      <c r="C1248" s="20"/>
      <c r="BG1248" s="185"/>
      <c r="BH1248" s="185"/>
    </row>
    <row r="1249" spans="3:60" x14ac:dyDescent="0.35">
      <c r="C1249" s="20"/>
      <c r="BG1249" s="185"/>
      <c r="BH1249" s="185"/>
    </row>
    <row r="1250" spans="3:60" x14ac:dyDescent="0.35">
      <c r="C1250" s="20"/>
      <c r="BG1250" s="185"/>
      <c r="BH1250" s="185"/>
    </row>
    <row r="1251" spans="3:60" x14ac:dyDescent="0.35">
      <c r="C1251" s="20"/>
      <c r="BG1251" s="185"/>
      <c r="BH1251" s="185"/>
    </row>
    <row r="1252" spans="3:60" x14ac:dyDescent="0.35">
      <c r="C1252" s="20"/>
      <c r="BG1252" s="185"/>
      <c r="BH1252" s="185"/>
    </row>
    <row r="1253" spans="3:60" x14ac:dyDescent="0.35">
      <c r="C1253" s="20"/>
      <c r="BG1253" s="185"/>
      <c r="BH1253" s="185"/>
    </row>
    <row r="1254" spans="3:60" x14ac:dyDescent="0.35">
      <c r="C1254" s="20"/>
      <c r="BG1254" s="185"/>
      <c r="BH1254" s="185"/>
    </row>
    <row r="1255" spans="3:60" x14ac:dyDescent="0.35">
      <c r="C1255" s="20"/>
      <c r="BG1255" s="185"/>
      <c r="BH1255" s="185"/>
    </row>
    <row r="1256" spans="3:60" x14ac:dyDescent="0.35">
      <c r="C1256" s="20"/>
      <c r="BG1256" s="185"/>
      <c r="BH1256" s="185"/>
    </row>
    <row r="1257" spans="3:60" x14ac:dyDescent="0.35">
      <c r="C1257" s="20"/>
      <c r="BG1257" s="185"/>
      <c r="BH1257" s="185"/>
    </row>
    <row r="1258" spans="3:60" x14ac:dyDescent="0.35">
      <c r="C1258" s="20"/>
      <c r="BG1258" s="185"/>
      <c r="BH1258" s="185"/>
    </row>
    <row r="1259" spans="3:60" x14ac:dyDescent="0.35">
      <c r="C1259" s="20"/>
      <c r="BG1259" s="185"/>
      <c r="BH1259" s="185"/>
    </row>
    <row r="1260" spans="3:60" x14ac:dyDescent="0.35">
      <c r="C1260" s="20"/>
      <c r="BG1260" s="185"/>
      <c r="BH1260" s="185"/>
    </row>
    <row r="1261" spans="3:60" x14ac:dyDescent="0.35">
      <c r="C1261" s="20"/>
      <c r="BG1261" s="185"/>
      <c r="BH1261" s="185"/>
    </row>
    <row r="1262" spans="3:60" x14ac:dyDescent="0.35">
      <c r="C1262" s="20"/>
      <c r="BG1262" s="185"/>
      <c r="BH1262" s="185"/>
    </row>
    <row r="1263" spans="3:60" x14ac:dyDescent="0.35">
      <c r="C1263" s="20"/>
      <c r="BG1263" s="185"/>
      <c r="BH1263" s="185"/>
    </row>
    <row r="1264" spans="3:60" x14ac:dyDescent="0.35">
      <c r="C1264" s="20"/>
      <c r="BG1264" s="185"/>
      <c r="BH1264" s="185"/>
    </row>
    <row r="1265" spans="3:60" x14ac:dyDescent="0.35">
      <c r="C1265" s="20"/>
      <c r="BG1265" s="185"/>
      <c r="BH1265" s="185"/>
    </row>
    <row r="1266" spans="3:60" x14ac:dyDescent="0.35">
      <c r="C1266" s="20"/>
      <c r="BG1266" s="185"/>
      <c r="BH1266" s="185"/>
    </row>
    <row r="1267" spans="3:60" x14ac:dyDescent="0.35">
      <c r="C1267" s="20"/>
      <c r="BG1267" s="185"/>
      <c r="BH1267" s="185"/>
    </row>
    <row r="1268" spans="3:60" x14ac:dyDescent="0.35">
      <c r="C1268" s="20"/>
      <c r="BG1268" s="185"/>
      <c r="BH1268" s="185"/>
    </row>
    <row r="1269" spans="3:60" x14ac:dyDescent="0.35">
      <c r="C1269" s="20"/>
      <c r="BG1269" s="185"/>
      <c r="BH1269" s="185"/>
    </row>
    <row r="1270" spans="3:60" x14ac:dyDescent="0.35">
      <c r="C1270" s="20"/>
      <c r="BG1270" s="185"/>
      <c r="BH1270" s="185"/>
    </row>
    <row r="1271" spans="3:60" x14ac:dyDescent="0.35">
      <c r="C1271" s="20"/>
      <c r="BG1271" s="185"/>
      <c r="BH1271" s="185"/>
    </row>
    <row r="1272" spans="3:60" x14ac:dyDescent="0.35">
      <c r="C1272" s="20"/>
      <c r="BG1272" s="185"/>
      <c r="BH1272" s="185"/>
    </row>
    <row r="1273" spans="3:60" x14ac:dyDescent="0.35">
      <c r="C1273" s="20"/>
      <c r="BG1273" s="185"/>
      <c r="BH1273" s="185"/>
    </row>
    <row r="1274" spans="3:60" x14ac:dyDescent="0.35">
      <c r="C1274" s="20"/>
      <c r="BG1274" s="185"/>
      <c r="BH1274" s="185"/>
    </row>
    <row r="1275" spans="3:60" x14ac:dyDescent="0.35">
      <c r="C1275" s="20"/>
      <c r="BG1275" s="185"/>
      <c r="BH1275" s="185"/>
    </row>
    <row r="1276" spans="3:60" x14ac:dyDescent="0.35">
      <c r="C1276" s="20"/>
      <c r="BG1276" s="185"/>
      <c r="BH1276" s="185"/>
    </row>
    <row r="1277" spans="3:60" x14ac:dyDescent="0.35">
      <c r="C1277" s="20"/>
      <c r="BG1277" s="185"/>
      <c r="BH1277" s="185"/>
    </row>
    <row r="1278" spans="3:60" x14ac:dyDescent="0.35">
      <c r="C1278" s="20"/>
      <c r="BG1278" s="185"/>
      <c r="BH1278" s="185"/>
    </row>
    <row r="1279" spans="3:60" x14ac:dyDescent="0.35">
      <c r="C1279" s="20"/>
      <c r="BG1279" s="185"/>
      <c r="BH1279" s="185"/>
    </row>
    <row r="1280" spans="3:60" x14ac:dyDescent="0.35">
      <c r="C1280" s="20"/>
      <c r="BG1280" s="185"/>
      <c r="BH1280" s="185"/>
    </row>
    <row r="1281" spans="3:60" x14ac:dyDescent="0.35">
      <c r="C1281" s="20"/>
      <c r="BG1281" s="185"/>
      <c r="BH1281" s="185"/>
    </row>
    <row r="1282" spans="3:60" x14ac:dyDescent="0.35">
      <c r="C1282" s="20"/>
      <c r="BG1282" s="185"/>
      <c r="BH1282" s="185"/>
    </row>
    <row r="1283" spans="3:60" x14ac:dyDescent="0.35">
      <c r="C1283" s="20"/>
      <c r="BG1283" s="185"/>
      <c r="BH1283" s="185"/>
    </row>
    <row r="1284" spans="3:60" x14ac:dyDescent="0.35">
      <c r="C1284" s="20"/>
      <c r="BG1284" s="185"/>
      <c r="BH1284" s="185"/>
    </row>
    <row r="1285" spans="3:60" x14ac:dyDescent="0.35">
      <c r="C1285" s="20"/>
      <c r="BG1285" s="185"/>
      <c r="BH1285" s="185"/>
    </row>
    <row r="1286" spans="3:60" x14ac:dyDescent="0.35">
      <c r="C1286" s="20"/>
      <c r="BG1286" s="185"/>
      <c r="BH1286" s="185"/>
    </row>
    <row r="1287" spans="3:60" x14ac:dyDescent="0.35">
      <c r="C1287" s="20"/>
      <c r="BG1287" s="185"/>
      <c r="BH1287" s="185"/>
    </row>
    <row r="1288" spans="3:60" x14ac:dyDescent="0.35">
      <c r="C1288" s="20"/>
      <c r="BG1288" s="185"/>
      <c r="BH1288" s="185"/>
    </row>
    <row r="1289" spans="3:60" x14ac:dyDescent="0.35">
      <c r="C1289" s="20"/>
      <c r="BG1289" s="185"/>
      <c r="BH1289" s="185"/>
    </row>
    <row r="1290" spans="3:60" x14ac:dyDescent="0.35">
      <c r="C1290" s="20"/>
      <c r="BG1290" s="185"/>
      <c r="BH1290" s="185"/>
    </row>
    <row r="1291" spans="3:60" x14ac:dyDescent="0.35">
      <c r="C1291" s="20"/>
      <c r="BG1291" s="185"/>
      <c r="BH1291" s="185"/>
    </row>
    <row r="1292" spans="3:60" x14ac:dyDescent="0.35">
      <c r="C1292" s="20"/>
      <c r="BG1292" s="185"/>
      <c r="BH1292" s="185"/>
    </row>
    <row r="1293" spans="3:60" x14ac:dyDescent="0.35">
      <c r="C1293" s="20"/>
      <c r="BG1293" s="185"/>
      <c r="BH1293" s="185"/>
    </row>
    <row r="1294" spans="3:60" x14ac:dyDescent="0.35">
      <c r="C1294" s="20"/>
      <c r="BG1294" s="185"/>
      <c r="BH1294" s="185"/>
    </row>
    <row r="1295" spans="3:60" x14ac:dyDescent="0.35">
      <c r="C1295" s="20"/>
      <c r="BG1295" s="185"/>
      <c r="BH1295" s="185"/>
    </row>
    <row r="1296" spans="3:60" x14ac:dyDescent="0.35">
      <c r="C1296" s="20"/>
      <c r="BG1296" s="185"/>
      <c r="BH1296" s="185"/>
    </row>
    <row r="1297" spans="3:60" x14ac:dyDescent="0.35">
      <c r="C1297" s="20"/>
      <c r="BG1297" s="185"/>
      <c r="BH1297" s="185"/>
    </row>
    <row r="1298" spans="3:60" x14ac:dyDescent="0.35">
      <c r="C1298" s="20"/>
      <c r="BG1298" s="185"/>
      <c r="BH1298" s="185"/>
    </row>
    <row r="1299" spans="3:60" x14ac:dyDescent="0.35">
      <c r="C1299" s="20"/>
      <c r="BG1299" s="185"/>
      <c r="BH1299" s="185"/>
    </row>
    <row r="1300" spans="3:60" x14ac:dyDescent="0.35">
      <c r="C1300" s="20"/>
      <c r="BG1300" s="185"/>
      <c r="BH1300" s="185"/>
    </row>
    <row r="1301" spans="3:60" x14ac:dyDescent="0.35">
      <c r="C1301" s="20"/>
      <c r="BG1301" s="185"/>
      <c r="BH1301" s="185"/>
    </row>
    <row r="1302" spans="3:60" x14ac:dyDescent="0.35">
      <c r="C1302" s="20"/>
      <c r="BG1302" s="185"/>
      <c r="BH1302" s="185"/>
    </row>
    <row r="1303" spans="3:60" x14ac:dyDescent="0.35">
      <c r="C1303" s="20"/>
      <c r="BG1303" s="185"/>
      <c r="BH1303" s="185"/>
    </row>
    <row r="1304" spans="3:60" x14ac:dyDescent="0.35">
      <c r="C1304" s="20"/>
      <c r="BG1304" s="185"/>
      <c r="BH1304" s="185"/>
    </row>
    <row r="1305" spans="3:60" x14ac:dyDescent="0.35">
      <c r="C1305" s="20"/>
      <c r="BG1305" s="185"/>
      <c r="BH1305" s="185"/>
    </row>
    <row r="1306" spans="3:60" x14ac:dyDescent="0.35">
      <c r="C1306" s="20"/>
      <c r="BG1306" s="185"/>
      <c r="BH1306" s="185"/>
    </row>
    <row r="1307" spans="3:60" x14ac:dyDescent="0.35">
      <c r="C1307" s="20"/>
      <c r="BG1307" s="185"/>
      <c r="BH1307" s="185"/>
    </row>
    <row r="1308" spans="3:60" x14ac:dyDescent="0.35">
      <c r="C1308" s="20"/>
      <c r="BG1308" s="185"/>
      <c r="BH1308" s="185"/>
    </row>
    <row r="1309" spans="3:60" x14ac:dyDescent="0.35">
      <c r="C1309" s="20"/>
      <c r="BG1309" s="185"/>
      <c r="BH1309" s="185"/>
    </row>
    <row r="1310" spans="3:60" x14ac:dyDescent="0.35">
      <c r="C1310" s="20"/>
      <c r="BG1310" s="185"/>
      <c r="BH1310" s="185"/>
    </row>
    <row r="1311" spans="3:60" x14ac:dyDescent="0.35">
      <c r="BG1311" s="185"/>
      <c r="BH1311" s="185"/>
    </row>
    <row r="1312" spans="3:60" x14ac:dyDescent="0.35">
      <c r="BG1312" s="185"/>
      <c r="BH1312" s="185"/>
    </row>
    <row r="1313" spans="59:60" x14ac:dyDescent="0.35">
      <c r="BG1313" s="185"/>
      <c r="BH1313" s="185"/>
    </row>
    <row r="1314" spans="59:60" x14ac:dyDescent="0.35">
      <c r="BG1314" s="185"/>
      <c r="BH1314" s="185"/>
    </row>
    <row r="1315" spans="59:60" x14ac:dyDescent="0.35">
      <c r="BG1315" s="185"/>
      <c r="BH1315" s="185"/>
    </row>
    <row r="1316" spans="59:60" x14ac:dyDescent="0.35">
      <c r="BG1316" s="185"/>
      <c r="BH1316" s="185"/>
    </row>
    <row r="1317" spans="59:60" x14ac:dyDescent="0.35">
      <c r="BG1317" s="185"/>
      <c r="BH1317" s="185"/>
    </row>
    <row r="1318" spans="59:60" x14ac:dyDescent="0.35">
      <c r="BG1318" s="185"/>
      <c r="BH1318" s="185"/>
    </row>
    <row r="1319" spans="59:60" x14ac:dyDescent="0.35">
      <c r="BG1319" s="185"/>
      <c r="BH1319" s="185"/>
    </row>
    <row r="1320" spans="59:60" x14ac:dyDescent="0.35">
      <c r="BG1320" s="185"/>
      <c r="BH1320" s="185"/>
    </row>
    <row r="1321" spans="59:60" x14ac:dyDescent="0.35">
      <c r="BG1321" s="185"/>
      <c r="BH1321" s="185"/>
    </row>
    <row r="1322" spans="59:60" x14ac:dyDescent="0.35">
      <c r="BG1322" s="185"/>
      <c r="BH1322" s="185"/>
    </row>
    <row r="1323" spans="59:60" x14ac:dyDescent="0.35">
      <c r="BG1323" s="185"/>
      <c r="BH1323" s="185"/>
    </row>
    <row r="1324" spans="59:60" x14ac:dyDescent="0.35">
      <c r="BG1324" s="185"/>
      <c r="BH1324" s="185"/>
    </row>
    <row r="1325" spans="59:60" x14ac:dyDescent="0.35">
      <c r="BG1325" s="185"/>
      <c r="BH1325" s="185"/>
    </row>
    <row r="1326" spans="59:60" x14ac:dyDescent="0.35">
      <c r="BG1326" s="185"/>
      <c r="BH1326" s="185"/>
    </row>
    <row r="1327" spans="59:60" x14ac:dyDescent="0.35">
      <c r="BG1327" s="185"/>
      <c r="BH1327" s="185"/>
    </row>
    <row r="1328" spans="59:60" x14ac:dyDescent="0.35">
      <c r="BG1328" s="185"/>
      <c r="BH1328" s="185"/>
    </row>
    <row r="1329" spans="59:60" x14ac:dyDescent="0.35">
      <c r="BG1329" s="185"/>
      <c r="BH1329" s="185"/>
    </row>
    <row r="1330" spans="59:60" x14ac:dyDescent="0.35">
      <c r="BG1330" s="185"/>
      <c r="BH1330" s="185"/>
    </row>
    <row r="1331" spans="59:60" x14ac:dyDescent="0.35">
      <c r="BG1331" s="185"/>
      <c r="BH1331" s="185"/>
    </row>
    <row r="1332" spans="59:60" x14ac:dyDescent="0.35">
      <c r="BG1332" s="185"/>
      <c r="BH1332" s="185"/>
    </row>
    <row r="1333" spans="59:60" x14ac:dyDescent="0.35">
      <c r="BG1333" s="185"/>
      <c r="BH1333" s="185"/>
    </row>
    <row r="1334" spans="59:60" x14ac:dyDescent="0.35">
      <c r="BG1334" s="185"/>
      <c r="BH1334" s="185"/>
    </row>
    <row r="1335" spans="59:60" x14ac:dyDescent="0.35">
      <c r="BG1335" s="185"/>
      <c r="BH1335" s="185"/>
    </row>
    <row r="1336" spans="59:60" x14ac:dyDescent="0.35">
      <c r="BG1336" s="185"/>
      <c r="BH1336" s="185"/>
    </row>
    <row r="1337" spans="59:60" x14ac:dyDescent="0.35">
      <c r="BG1337" s="185"/>
      <c r="BH1337" s="185"/>
    </row>
    <row r="1338" spans="59:60" x14ac:dyDescent="0.35">
      <c r="BG1338" s="185"/>
      <c r="BH1338" s="185"/>
    </row>
    <row r="1339" spans="59:60" x14ac:dyDescent="0.35">
      <c r="BG1339" s="185"/>
      <c r="BH1339" s="185"/>
    </row>
    <row r="1340" spans="59:60" x14ac:dyDescent="0.35">
      <c r="BG1340" s="185"/>
      <c r="BH1340" s="185"/>
    </row>
    <row r="1341" spans="59:60" x14ac:dyDescent="0.35">
      <c r="BG1341" s="185"/>
      <c r="BH1341" s="185"/>
    </row>
    <row r="1342" spans="59:60" x14ac:dyDescent="0.35">
      <c r="BG1342" s="185"/>
      <c r="BH1342" s="185"/>
    </row>
    <row r="1343" spans="59:60" x14ac:dyDescent="0.35">
      <c r="BG1343" s="185"/>
      <c r="BH1343" s="185"/>
    </row>
    <row r="1344" spans="59:60" x14ac:dyDescent="0.35">
      <c r="BG1344" s="185"/>
      <c r="BH1344" s="185"/>
    </row>
    <row r="1345" spans="59:60" x14ac:dyDescent="0.35">
      <c r="BG1345" s="185"/>
      <c r="BH1345" s="185"/>
    </row>
    <row r="1346" spans="59:60" x14ac:dyDescent="0.35">
      <c r="BG1346" s="185"/>
      <c r="BH1346" s="185"/>
    </row>
    <row r="1347" spans="59:60" x14ac:dyDescent="0.35">
      <c r="BG1347" s="185"/>
      <c r="BH1347" s="185"/>
    </row>
    <row r="1348" spans="59:60" x14ac:dyDescent="0.35">
      <c r="BG1348" s="185"/>
      <c r="BH1348" s="185"/>
    </row>
    <row r="1349" spans="59:60" x14ac:dyDescent="0.35">
      <c r="BG1349" s="185"/>
      <c r="BH1349" s="185"/>
    </row>
    <row r="1350" spans="59:60" x14ac:dyDescent="0.35">
      <c r="BG1350" s="185"/>
      <c r="BH1350" s="185"/>
    </row>
    <row r="1351" spans="59:60" x14ac:dyDescent="0.35">
      <c r="BG1351" s="185"/>
      <c r="BH1351" s="185"/>
    </row>
    <row r="1352" spans="59:60" x14ac:dyDescent="0.35">
      <c r="BG1352" s="185"/>
      <c r="BH1352" s="185"/>
    </row>
    <row r="1353" spans="59:60" x14ac:dyDescent="0.35">
      <c r="BG1353" s="185"/>
      <c r="BH1353" s="185"/>
    </row>
    <row r="1354" spans="59:60" x14ac:dyDescent="0.35">
      <c r="BG1354" s="185"/>
      <c r="BH1354" s="185"/>
    </row>
    <row r="1355" spans="59:60" x14ac:dyDescent="0.35">
      <c r="BG1355" s="185"/>
      <c r="BH1355" s="185"/>
    </row>
    <row r="1356" spans="59:60" x14ac:dyDescent="0.35">
      <c r="BG1356" s="185"/>
      <c r="BH1356" s="185"/>
    </row>
    <row r="1357" spans="59:60" x14ac:dyDescent="0.35">
      <c r="BG1357" s="185"/>
      <c r="BH1357" s="185"/>
    </row>
    <row r="1358" spans="59:60" x14ac:dyDescent="0.35">
      <c r="BG1358" s="185"/>
      <c r="BH1358" s="185"/>
    </row>
    <row r="1359" spans="59:60" x14ac:dyDescent="0.35">
      <c r="BG1359" s="185"/>
      <c r="BH1359" s="185"/>
    </row>
    <row r="1360" spans="59:60" x14ac:dyDescent="0.35">
      <c r="BG1360" s="185"/>
      <c r="BH1360" s="185"/>
    </row>
    <row r="1361" spans="59:60" x14ac:dyDescent="0.35">
      <c r="BG1361" s="185"/>
      <c r="BH1361" s="185"/>
    </row>
    <row r="1362" spans="59:60" x14ac:dyDescent="0.35">
      <c r="BG1362" s="185"/>
      <c r="BH1362" s="185"/>
    </row>
    <row r="1363" spans="59:60" x14ac:dyDescent="0.35">
      <c r="BG1363" s="185"/>
      <c r="BH1363" s="185"/>
    </row>
    <row r="1364" spans="59:60" x14ac:dyDescent="0.35">
      <c r="BG1364" s="185"/>
      <c r="BH1364" s="185"/>
    </row>
    <row r="1365" spans="59:60" x14ac:dyDescent="0.35">
      <c r="BG1365" s="185"/>
      <c r="BH1365" s="185"/>
    </row>
    <row r="1366" spans="59:60" x14ac:dyDescent="0.35">
      <c r="BG1366" s="185"/>
      <c r="BH1366" s="185"/>
    </row>
    <row r="1367" spans="59:60" x14ac:dyDescent="0.35">
      <c r="BG1367" s="185"/>
      <c r="BH1367" s="185"/>
    </row>
    <row r="1368" spans="59:60" x14ac:dyDescent="0.35">
      <c r="BG1368" s="185"/>
      <c r="BH1368" s="185"/>
    </row>
    <row r="1369" spans="59:60" x14ac:dyDescent="0.35">
      <c r="BG1369" s="185"/>
      <c r="BH1369" s="185"/>
    </row>
    <row r="1370" spans="59:60" x14ac:dyDescent="0.35">
      <c r="BG1370" s="185"/>
      <c r="BH1370" s="185"/>
    </row>
    <row r="1371" spans="59:60" x14ac:dyDescent="0.35">
      <c r="BG1371" s="185"/>
      <c r="BH1371" s="185"/>
    </row>
    <row r="1372" spans="59:60" x14ac:dyDescent="0.35">
      <c r="BG1372" s="185"/>
      <c r="BH1372" s="185"/>
    </row>
    <row r="1373" spans="59:60" x14ac:dyDescent="0.35">
      <c r="BG1373" s="185"/>
      <c r="BH1373" s="185"/>
    </row>
    <row r="1374" spans="59:60" x14ac:dyDescent="0.35">
      <c r="BG1374" s="185"/>
      <c r="BH1374" s="185"/>
    </row>
    <row r="1375" spans="59:60" x14ac:dyDescent="0.35">
      <c r="BG1375" s="185"/>
      <c r="BH1375" s="185"/>
    </row>
    <row r="1376" spans="59:60" x14ac:dyDescent="0.35">
      <c r="BG1376" s="185"/>
      <c r="BH1376" s="185"/>
    </row>
    <row r="1377" spans="59:60" x14ac:dyDescent="0.35">
      <c r="BG1377" s="185"/>
      <c r="BH1377" s="185"/>
    </row>
    <row r="1378" spans="59:60" x14ac:dyDescent="0.35">
      <c r="BG1378" s="185"/>
      <c r="BH1378" s="185"/>
    </row>
    <row r="1379" spans="59:60" x14ac:dyDescent="0.35">
      <c r="BG1379" s="185"/>
      <c r="BH1379" s="185"/>
    </row>
    <row r="1380" spans="59:60" x14ac:dyDescent="0.35">
      <c r="BG1380" s="185"/>
      <c r="BH1380" s="185"/>
    </row>
    <row r="1381" spans="59:60" x14ac:dyDescent="0.35">
      <c r="BG1381" s="185"/>
      <c r="BH1381" s="185"/>
    </row>
    <row r="1382" spans="59:60" x14ac:dyDescent="0.35">
      <c r="BG1382" s="185"/>
      <c r="BH1382" s="185"/>
    </row>
    <row r="1383" spans="59:60" x14ac:dyDescent="0.35">
      <c r="BG1383" s="185"/>
      <c r="BH1383" s="185"/>
    </row>
    <row r="1384" spans="59:60" x14ac:dyDescent="0.35">
      <c r="BG1384" s="185"/>
      <c r="BH1384" s="185"/>
    </row>
    <row r="1385" spans="59:60" x14ac:dyDescent="0.35">
      <c r="BG1385" s="185"/>
      <c r="BH1385" s="185"/>
    </row>
    <row r="1386" spans="59:60" x14ac:dyDescent="0.35">
      <c r="BG1386" s="185"/>
      <c r="BH1386" s="185"/>
    </row>
    <row r="1387" spans="59:60" x14ac:dyDescent="0.35">
      <c r="BG1387" s="185"/>
      <c r="BH1387" s="185"/>
    </row>
    <row r="1388" spans="59:60" x14ac:dyDescent="0.35">
      <c r="BG1388" s="185"/>
      <c r="BH1388" s="185"/>
    </row>
    <row r="1389" spans="59:60" x14ac:dyDescent="0.35">
      <c r="BG1389" s="185"/>
      <c r="BH1389" s="185"/>
    </row>
    <row r="1390" spans="59:60" x14ac:dyDescent="0.35">
      <c r="BG1390" s="185"/>
      <c r="BH1390" s="185"/>
    </row>
    <row r="1391" spans="59:60" x14ac:dyDescent="0.35">
      <c r="BG1391" s="185"/>
      <c r="BH1391" s="185"/>
    </row>
    <row r="1392" spans="59:60" x14ac:dyDescent="0.35">
      <c r="BG1392" s="185"/>
      <c r="BH1392" s="185"/>
    </row>
    <row r="1393" spans="59:60" x14ac:dyDescent="0.35">
      <c r="BG1393" s="185"/>
      <c r="BH1393" s="185"/>
    </row>
    <row r="1394" spans="59:60" x14ac:dyDescent="0.35">
      <c r="BG1394" s="185"/>
      <c r="BH1394" s="185"/>
    </row>
    <row r="1395" spans="59:60" x14ac:dyDescent="0.35">
      <c r="BG1395" s="185"/>
      <c r="BH1395" s="185"/>
    </row>
    <row r="1396" spans="59:60" x14ac:dyDescent="0.35">
      <c r="BG1396" s="185"/>
      <c r="BH1396" s="185"/>
    </row>
    <row r="1397" spans="59:60" x14ac:dyDescent="0.35">
      <c r="BG1397" s="185"/>
      <c r="BH1397" s="185"/>
    </row>
    <row r="1398" spans="59:60" x14ac:dyDescent="0.35">
      <c r="BG1398" s="185"/>
      <c r="BH1398" s="185"/>
    </row>
    <row r="1399" spans="59:60" x14ac:dyDescent="0.35">
      <c r="BG1399" s="185"/>
      <c r="BH1399" s="185"/>
    </row>
    <row r="1400" spans="59:60" x14ac:dyDescent="0.35">
      <c r="BG1400" s="185"/>
      <c r="BH1400" s="185"/>
    </row>
    <row r="1401" spans="59:60" x14ac:dyDescent="0.35">
      <c r="BG1401" s="185"/>
      <c r="BH1401" s="185"/>
    </row>
    <row r="1402" spans="59:60" x14ac:dyDescent="0.35">
      <c r="BG1402" s="185"/>
      <c r="BH1402" s="185"/>
    </row>
    <row r="1403" spans="59:60" x14ac:dyDescent="0.35">
      <c r="BG1403" s="185"/>
      <c r="BH1403" s="185"/>
    </row>
    <row r="1404" spans="59:60" x14ac:dyDescent="0.35">
      <c r="BG1404" s="185"/>
      <c r="BH1404" s="185"/>
    </row>
    <row r="1405" spans="59:60" x14ac:dyDescent="0.35">
      <c r="BG1405" s="185"/>
      <c r="BH1405" s="185"/>
    </row>
    <row r="1406" spans="59:60" x14ac:dyDescent="0.35">
      <c r="BG1406" s="185"/>
      <c r="BH1406" s="185"/>
    </row>
    <row r="1407" spans="59:60" x14ac:dyDescent="0.35">
      <c r="BG1407" s="185"/>
      <c r="BH1407" s="185"/>
    </row>
    <row r="1408" spans="59:60" x14ac:dyDescent="0.35">
      <c r="BG1408" s="185"/>
      <c r="BH1408" s="185"/>
    </row>
    <row r="1409" spans="59:60" x14ac:dyDescent="0.35">
      <c r="BG1409" s="185"/>
      <c r="BH1409" s="185"/>
    </row>
    <row r="1410" spans="59:60" x14ac:dyDescent="0.35">
      <c r="BG1410" s="185"/>
      <c r="BH1410" s="185"/>
    </row>
    <row r="1411" spans="59:60" x14ac:dyDescent="0.35">
      <c r="BG1411" s="185"/>
      <c r="BH1411" s="185"/>
    </row>
    <row r="1412" spans="59:60" x14ac:dyDescent="0.35">
      <c r="BG1412" s="185"/>
      <c r="BH1412" s="185"/>
    </row>
    <row r="1413" spans="59:60" x14ac:dyDescent="0.35">
      <c r="BG1413" s="185"/>
      <c r="BH1413" s="185"/>
    </row>
    <row r="1414" spans="59:60" x14ac:dyDescent="0.35">
      <c r="BG1414" s="185"/>
      <c r="BH1414" s="185"/>
    </row>
    <row r="1415" spans="59:60" x14ac:dyDescent="0.35">
      <c r="BG1415" s="185"/>
      <c r="BH1415" s="185"/>
    </row>
    <row r="1416" spans="59:60" x14ac:dyDescent="0.35">
      <c r="BG1416" s="185"/>
      <c r="BH1416" s="185"/>
    </row>
    <row r="1417" spans="59:60" x14ac:dyDescent="0.35">
      <c r="BG1417" s="185"/>
      <c r="BH1417" s="185"/>
    </row>
    <row r="1418" spans="59:60" x14ac:dyDescent="0.35">
      <c r="BG1418" s="185"/>
      <c r="BH1418" s="185"/>
    </row>
    <row r="1419" spans="59:60" x14ac:dyDescent="0.35">
      <c r="BG1419" s="185"/>
      <c r="BH1419" s="185"/>
    </row>
    <row r="1420" spans="59:60" x14ac:dyDescent="0.35">
      <c r="BG1420" s="185"/>
      <c r="BH1420" s="185"/>
    </row>
    <row r="1421" spans="59:60" x14ac:dyDescent="0.35">
      <c r="BG1421" s="185"/>
      <c r="BH1421" s="185"/>
    </row>
    <row r="1422" spans="59:60" x14ac:dyDescent="0.35">
      <c r="BG1422" s="185"/>
      <c r="BH1422" s="185"/>
    </row>
    <row r="1423" spans="59:60" x14ac:dyDescent="0.35">
      <c r="BG1423" s="185"/>
      <c r="BH1423" s="185"/>
    </row>
    <row r="1424" spans="59:60" x14ac:dyDescent="0.35">
      <c r="BG1424" s="185"/>
      <c r="BH1424" s="185"/>
    </row>
    <row r="1425" spans="59:60" x14ac:dyDescent="0.35">
      <c r="BG1425" s="185"/>
      <c r="BH1425" s="185"/>
    </row>
    <row r="1426" spans="59:60" x14ac:dyDescent="0.35">
      <c r="BG1426" s="185"/>
      <c r="BH1426" s="185"/>
    </row>
    <row r="1427" spans="59:60" x14ac:dyDescent="0.35">
      <c r="BG1427" s="185"/>
      <c r="BH1427" s="185"/>
    </row>
    <row r="1428" spans="59:60" x14ac:dyDescent="0.35">
      <c r="BG1428" s="185"/>
      <c r="BH1428" s="185"/>
    </row>
    <row r="1429" spans="59:60" x14ac:dyDescent="0.35">
      <c r="BG1429" s="185"/>
      <c r="BH1429" s="185"/>
    </row>
    <row r="1430" spans="59:60" x14ac:dyDescent="0.35">
      <c r="BG1430" s="185"/>
      <c r="BH1430" s="185"/>
    </row>
    <row r="1431" spans="59:60" x14ac:dyDescent="0.35">
      <c r="BG1431" s="185"/>
      <c r="BH1431" s="185"/>
    </row>
    <row r="1432" spans="59:60" x14ac:dyDescent="0.35">
      <c r="BG1432" s="185"/>
      <c r="BH1432" s="185"/>
    </row>
    <row r="1433" spans="59:60" x14ac:dyDescent="0.35">
      <c r="BG1433" s="185"/>
      <c r="BH1433" s="185"/>
    </row>
    <row r="1434" spans="59:60" x14ac:dyDescent="0.35">
      <c r="BG1434" s="185"/>
      <c r="BH1434" s="185"/>
    </row>
    <row r="1435" spans="59:60" x14ac:dyDescent="0.35">
      <c r="BG1435" s="185"/>
      <c r="BH1435" s="185"/>
    </row>
    <row r="1436" spans="59:60" x14ac:dyDescent="0.35">
      <c r="BG1436" s="185"/>
      <c r="BH1436" s="185"/>
    </row>
    <row r="1437" spans="59:60" x14ac:dyDescent="0.35">
      <c r="BG1437" s="185"/>
      <c r="BH1437" s="185"/>
    </row>
    <row r="1438" spans="59:60" x14ac:dyDescent="0.35">
      <c r="BG1438" s="185"/>
      <c r="BH1438" s="185"/>
    </row>
    <row r="1439" spans="59:60" x14ac:dyDescent="0.35">
      <c r="BG1439" s="185"/>
      <c r="BH1439" s="185"/>
    </row>
    <row r="1440" spans="59:60" x14ac:dyDescent="0.35">
      <c r="BG1440" s="185"/>
      <c r="BH1440" s="185"/>
    </row>
    <row r="1441" spans="59:60" x14ac:dyDescent="0.35">
      <c r="BG1441" s="185"/>
      <c r="BH1441" s="185"/>
    </row>
    <row r="1442" spans="59:60" x14ac:dyDescent="0.35">
      <c r="BG1442" s="185"/>
      <c r="BH1442" s="185"/>
    </row>
    <row r="1443" spans="59:60" x14ac:dyDescent="0.35">
      <c r="BG1443" s="185"/>
      <c r="BH1443" s="185"/>
    </row>
    <row r="1444" spans="59:60" x14ac:dyDescent="0.35">
      <c r="BG1444" s="185"/>
      <c r="BH1444" s="185"/>
    </row>
    <row r="1445" spans="59:60" x14ac:dyDescent="0.35">
      <c r="BG1445" s="185"/>
      <c r="BH1445" s="185"/>
    </row>
    <row r="1446" spans="59:60" x14ac:dyDescent="0.35">
      <c r="BG1446" s="185"/>
      <c r="BH1446" s="185"/>
    </row>
    <row r="1447" spans="59:60" x14ac:dyDescent="0.35">
      <c r="BG1447" s="185"/>
      <c r="BH1447" s="185"/>
    </row>
    <row r="1448" spans="59:60" x14ac:dyDescent="0.35">
      <c r="BG1448" s="185"/>
      <c r="BH1448" s="185"/>
    </row>
    <row r="1449" spans="59:60" x14ac:dyDescent="0.35">
      <c r="BG1449" s="185"/>
      <c r="BH1449" s="185"/>
    </row>
    <row r="1450" spans="59:60" x14ac:dyDescent="0.35">
      <c r="BG1450" s="185"/>
      <c r="BH1450" s="185"/>
    </row>
    <row r="1451" spans="59:60" x14ac:dyDescent="0.35">
      <c r="BG1451" s="185"/>
      <c r="BH1451" s="185"/>
    </row>
    <row r="1452" spans="59:60" x14ac:dyDescent="0.35">
      <c r="BG1452" s="185"/>
      <c r="BH1452" s="185"/>
    </row>
    <row r="1453" spans="59:60" x14ac:dyDescent="0.35">
      <c r="BG1453" s="185"/>
      <c r="BH1453" s="185"/>
    </row>
    <row r="1454" spans="59:60" x14ac:dyDescent="0.35">
      <c r="BG1454" s="185"/>
      <c r="BH1454" s="185"/>
    </row>
    <row r="1455" spans="59:60" x14ac:dyDescent="0.35">
      <c r="BG1455" s="185"/>
      <c r="BH1455" s="185"/>
    </row>
    <row r="1456" spans="59:60" x14ac:dyDescent="0.35">
      <c r="BG1456" s="185"/>
      <c r="BH1456" s="185"/>
    </row>
    <row r="1457" spans="59:60" x14ac:dyDescent="0.35">
      <c r="BG1457" s="185"/>
      <c r="BH1457" s="185"/>
    </row>
    <row r="1458" spans="59:60" x14ac:dyDescent="0.35">
      <c r="BG1458" s="185"/>
      <c r="BH1458" s="185"/>
    </row>
    <row r="1459" spans="59:60" x14ac:dyDescent="0.35">
      <c r="BG1459" s="185"/>
      <c r="BH1459" s="185"/>
    </row>
    <row r="1460" spans="59:60" x14ac:dyDescent="0.35">
      <c r="BG1460" s="185"/>
      <c r="BH1460" s="185"/>
    </row>
    <row r="1461" spans="59:60" x14ac:dyDescent="0.35">
      <c r="BG1461" s="185"/>
      <c r="BH1461" s="185"/>
    </row>
    <row r="1462" spans="59:60" x14ac:dyDescent="0.35">
      <c r="BG1462" s="185"/>
      <c r="BH1462" s="185"/>
    </row>
    <row r="1463" spans="59:60" x14ac:dyDescent="0.35">
      <c r="BG1463" s="185"/>
      <c r="BH1463" s="185"/>
    </row>
    <row r="1464" spans="59:60" x14ac:dyDescent="0.35">
      <c r="BG1464" s="185"/>
      <c r="BH1464" s="185"/>
    </row>
    <row r="1465" spans="59:60" x14ac:dyDescent="0.35">
      <c r="BG1465" s="185"/>
      <c r="BH1465" s="185"/>
    </row>
    <row r="1466" spans="59:60" x14ac:dyDescent="0.35">
      <c r="BG1466" s="185"/>
      <c r="BH1466" s="185"/>
    </row>
    <row r="1467" spans="59:60" x14ac:dyDescent="0.35">
      <c r="BG1467" s="185"/>
      <c r="BH1467" s="185"/>
    </row>
    <row r="1468" spans="59:60" x14ac:dyDescent="0.35">
      <c r="BG1468" s="185"/>
      <c r="BH1468" s="185"/>
    </row>
    <row r="1469" spans="59:60" x14ac:dyDescent="0.35">
      <c r="BG1469" s="185"/>
      <c r="BH1469" s="185"/>
    </row>
    <row r="1470" spans="59:60" x14ac:dyDescent="0.35">
      <c r="BG1470" s="185"/>
      <c r="BH1470" s="185"/>
    </row>
    <row r="1471" spans="59:60" x14ac:dyDescent="0.35">
      <c r="BG1471" s="185"/>
      <c r="BH1471" s="185"/>
    </row>
    <row r="1472" spans="59:60" x14ac:dyDescent="0.35">
      <c r="BG1472" s="185"/>
      <c r="BH1472" s="185"/>
    </row>
    <row r="1473" spans="59:60" x14ac:dyDescent="0.35">
      <c r="BG1473" s="185"/>
      <c r="BH1473" s="185"/>
    </row>
    <row r="1474" spans="59:60" x14ac:dyDescent="0.35">
      <c r="BG1474" s="185"/>
      <c r="BH1474" s="185"/>
    </row>
    <row r="1475" spans="59:60" x14ac:dyDescent="0.35">
      <c r="BG1475" s="185"/>
      <c r="BH1475" s="185"/>
    </row>
    <row r="1476" spans="59:60" x14ac:dyDescent="0.35">
      <c r="BG1476" s="185"/>
      <c r="BH1476" s="185"/>
    </row>
    <row r="1477" spans="59:60" x14ac:dyDescent="0.35">
      <c r="BG1477" s="185"/>
      <c r="BH1477" s="185"/>
    </row>
    <row r="1478" spans="59:60" x14ac:dyDescent="0.35">
      <c r="BG1478" s="185"/>
      <c r="BH1478" s="185"/>
    </row>
    <row r="1479" spans="59:60" x14ac:dyDescent="0.35">
      <c r="BG1479" s="185"/>
      <c r="BH1479" s="185"/>
    </row>
    <row r="1480" spans="59:60" x14ac:dyDescent="0.35">
      <c r="BG1480" s="185"/>
      <c r="BH1480" s="185"/>
    </row>
    <row r="1481" spans="59:60" x14ac:dyDescent="0.35">
      <c r="BG1481" s="185"/>
      <c r="BH1481" s="185"/>
    </row>
    <row r="1482" spans="59:60" x14ac:dyDescent="0.35">
      <c r="BG1482" s="185"/>
      <c r="BH1482" s="185"/>
    </row>
    <row r="1483" spans="59:60" x14ac:dyDescent="0.35">
      <c r="BG1483" s="185"/>
      <c r="BH1483" s="185"/>
    </row>
    <row r="1484" spans="59:60" x14ac:dyDescent="0.35">
      <c r="BG1484" s="185"/>
      <c r="BH1484" s="185"/>
    </row>
    <row r="1485" spans="59:60" x14ac:dyDescent="0.35">
      <c r="BG1485" s="185"/>
      <c r="BH1485" s="185"/>
    </row>
    <row r="1486" spans="59:60" x14ac:dyDescent="0.35">
      <c r="BG1486" s="185"/>
      <c r="BH1486" s="185"/>
    </row>
    <row r="1487" spans="59:60" x14ac:dyDescent="0.35">
      <c r="BG1487" s="185"/>
      <c r="BH1487" s="185"/>
    </row>
    <row r="1488" spans="59:60" x14ac:dyDescent="0.35">
      <c r="BG1488" s="185"/>
      <c r="BH1488" s="185"/>
    </row>
    <row r="1489" spans="59:60" x14ac:dyDescent="0.35">
      <c r="BG1489" s="185"/>
      <c r="BH1489" s="185"/>
    </row>
    <row r="1490" spans="59:60" x14ac:dyDescent="0.35">
      <c r="BG1490" s="185"/>
      <c r="BH1490" s="185"/>
    </row>
    <row r="1491" spans="59:60" x14ac:dyDescent="0.35">
      <c r="BG1491" s="185"/>
      <c r="BH1491" s="185"/>
    </row>
    <row r="1492" spans="59:60" x14ac:dyDescent="0.35">
      <c r="BG1492" s="185"/>
      <c r="BH1492" s="185"/>
    </row>
    <row r="1493" spans="59:60" x14ac:dyDescent="0.35">
      <c r="BG1493" s="185"/>
      <c r="BH1493" s="185"/>
    </row>
    <row r="1494" spans="59:60" x14ac:dyDescent="0.35">
      <c r="BG1494" s="185"/>
      <c r="BH1494" s="185"/>
    </row>
    <row r="1495" spans="59:60" x14ac:dyDescent="0.35">
      <c r="BG1495" s="185"/>
      <c r="BH1495" s="185"/>
    </row>
    <row r="1496" spans="59:60" x14ac:dyDescent="0.35">
      <c r="BG1496" s="185"/>
      <c r="BH1496" s="185"/>
    </row>
    <row r="1497" spans="59:60" x14ac:dyDescent="0.35">
      <c r="BG1497" s="185"/>
      <c r="BH1497" s="185"/>
    </row>
    <row r="1498" spans="59:60" x14ac:dyDescent="0.35">
      <c r="BG1498" s="185"/>
      <c r="BH1498" s="185"/>
    </row>
    <row r="1499" spans="59:60" x14ac:dyDescent="0.35">
      <c r="BG1499" s="185"/>
      <c r="BH1499" s="185"/>
    </row>
    <row r="1500" spans="59:60" x14ac:dyDescent="0.35">
      <c r="BG1500" s="185"/>
      <c r="BH1500" s="185"/>
    </row>
    <row r="1501" spans="59:60" x14ac:dyDescent="0.35">
      <c r="BG1501" s="185"/>
      <c r="BH1501" s="185"/>
    </row>
    <row r="1502" spans="59:60" x14ac:dyDescent="0.35">
      <c r="BG1502" s="185"/>
      <c r="BH1502" s="185"/>
    </row>
    <row r="1503" spans="59:60" x14ac:dyDescent="0.35">
      <c r="BG1503" s="185"/>
      <c r="BH1503" s="185"/>
    </row>
    <row r="1504" spans="59:60" x14ac:dyDescent="0.35">
      <c r="BG1504" s="185"/>
      <c r="BH1504" s="185"/>
    </row>
    <row r="1505" spans="59:60" x14ac:dyDescent="0.35">
      <c r="BG1505" s="185"/>
      <c r="BH1505" s="185"/>
    </row>
    <row r="1506" spans="59:60" x14ac:dyDescent="0.35">
      <c r="BG1506" s="185"/>
      <c r="BH1506" s="185"/>
    </row>
    <row r="1507" spans="59:60" x14ac:dyDescent="0.35">
      <c r="BG1507" s="185"/>
      <c r="BH1507" s="185"/>
    </row>
    <row r="1508" spans="59:60" x14ac:dyDescent="0.35">
      <c r="BG1508" s="185"/>
      <c r="BH1508" s="185"/>
    </row>
    <row r="1509" spans="59:60" x14ac:dyDescent="0.35">
      <c r="BG1509" s="185"/>
      <c r="BH1509" s="185"/>
    </row>
    <row r="1510" spans="59:60" x14ac:dyDescent="0.35">
      <c r="BG1510" s="185"/>
      <c r="BH1510" s="185"/>
    </row>
    <row r="1511" spans="59:60" x14ac:dyDescent="0.35">
      <c r="BG1511" s="185"/>
      <c r="BH1511" s="185"/>
    </row>
    <row r="1512" spans="59:60" x14ac:dyDescent="0.35">
      <c r="BG1512" s="185"/>
      <c r="BH1512" s="185"/>
    </row>
    <row r="1513" spans="59:60" x14ac:dyDescent="0.35">
      <c r="BG1513" s="185"/>
      <c r="BH1513" s="185"/>
    </row>
    <row r="1514" spans="59:60" x14ac:dyDescent="0.35">
      <c r="BG1514" s="185"/>
      <c r="BH1514" s="185"/>
    </row>
    <row r="1515" spans="59:60" x14ac:dyDescent="0.35">
      <c r="BG1515" s="185"/>
      <c r="BH1515" s="185"/>
    </row>
    <row r="1516" spans="59:60" x14ac:dyDescent="0.35">
      <c r="BG1516" s="185"/>
      <c r="BH1516" s="185"/>
    </row>
    <row r="1517" spans="59:60" x14ac:dyDescent="0.35">
      <c r="BG1517" s="185"/>
      <c r="BH1517" s="185"/>
    </row>
    <row r="1518" spans="59:60" x14ac:dyDescent="0.35">
      <c r="BG1518" s="185"/>
      <c r="BH1518" s="185"/>
    </row>
    <row r="1519" spans="59:60" x14ac:dyDescent="0.35">
      <c r="BG1519" s="185"/>
      <c r="BH1519" s="185"/>
    </row>
    <row r="1520" spans="59:60" x14ac:dyDescent="0.35">
      <c r="BG1520" s="185"/>
      <c r="BH1520" s="185"/>
    </row>
    <row r="1521" spans="59:60" x14ac:dyDescent="0.35">
      <c r="BG1521" s="185"/>
      <c r="BH1521" s="185"/>
    </row>
    <row r="1522" spans="59:60" x14ac:dyDescent="0.35">
      <c r="BG1522" s="185"/>
      <c r="BH1522" s="185"/>
    </row>
    <row r="1523" spans="59:60" x14ac:dyDescent="0.35">
      <c r="BG1523" s="185"/>
      <c r="BH1523" s="185"/>
    </row>
    <row r="1524" spans="59:60" x14ac:dyDescent="0.35">
      <c r="BG1524" s="185"/>
      <c r="BH1524" s="185"/>
    </row>
    <row r="1525" spans="59:60" x14ac:dyDescent="0.35">
      <c r="BG1525" s="185"/>
      <c r="BH1525" s="185"/>
    </row>
    <row r="1526" spans="59:60" x14ac:dyDescent="0.35">
      <c r="BG1526" s="185"/>
      <c r="BH1526" s="185"/>
    </row>
    <row r="1527" spans="59:60" x14ac:dyDescent="0.35">
      <c r="BG1527" s="185"/>
      <c r="BH1527" s="185"/>
    </row>
    <row r="1528" spans="59:60" x14ac:dyDescent="0.35">
      <c r="BG1528" s="185"/>
      <c r="BH1528" s="185"/>
    </row>
    <row r="1529" spans="59:60" x14ac:dyDescent="0.35">
      <c r="BG1529" s="185"/>
      <c r="BH1529" s="185"/>
    </row>
    <row r="1530" spans="59:60" x14ac:dyDescent="0.35">
      <c r="BG1530" s="185"/>
      <c r="BH1530" s="185"/>
    </row>
    <row r="1531" spans="59:60" x14ac:dyDescent="0.35">
      <c r="BG1531" s="185"/>
      <c r="BH1531" s="185"/>
    </row>
    <row r="1532" spans="59:60" x14ac:dyDescent="0.35">
      <c r="BG1532" s="185"/>
      <c r="BH1532" s="185"/>
    </row>
    <row r="1533" spans="59:60" x14ac:dyDescent="0.35">
      <c r="BG1533" s="185"/>
      <c r="BH1533" s="185"/>
    </row>
    <row r="1534" spans="59:60" x14ac:dyDescent="0.35">
      <c r="BG1534" s="185"/>
      <c r="BH1534" s="185"/>
    </row>
    <row r="1535" spans="59:60" x14ac:dyDescent="0.35">
      <c r="BG1535" s="185"/>
      <c r="BH1535" s="185"/>
    </row>
    <row r="1536" spans="59:60" x14ac:dyDescent="0.35">
      <c r="BG1536" s="185"/>
      <c r="BH1536" s="185"/>
    </row>
    <row r="1537" spans="59:60" x14ac:dyDescent="0.35">
      <c r="BG1537" s="185"/>
      <c r="BH1537" s="185"/>
    </row>
    <row r="1538" spans="59:60" x14ac:dyDescent="0.35">
      <c r="BG1538" s="185"/>
      <c r="BH1538" s="185"/>
    </row>
    <row r="1539" spans="59:60" x14ac:dyDescent="0.35">
      <c r="BG1539" s="185"/>
      <c r="BH1539" s="185"/>
    </row>
    <row r="1540" spans="59:60" x14ac:dyDescent="0.35">
      <c r="BG1540" s="185"/>
      <c r="BH1540" s="185"/>
    </row>
    <row r="1541" spans="59:60" x14ac:dyDescent="0.35">
      <c r="BG1541" s="185"/>
      <c r="BH1541" s="185"/>
    </row>
    <row r="1542" spans="59:60" x14ac:dyDescent="0.35">
      <c r="BG1542" s="185"/>
      <c r="BH1542" s="185"/>
    </row>
    <row r="1543" spans="59:60" x14ac:dyDescent="0.35">
      <c r="BG1543" s="185"/>
      <c r="BH1543" s="185"/>
    </row>
    <row r="1544" spans="59:60" x14ac:dyDescent="0.35">
      <c r="BG1544" s="185"/>
      <c r="BH1544" s="185"/>
    </row>
    <row r="1545" spans="59:60" x14ac:dyDescent="0.35">
      <c r="BG1545" s="185"/>
      <c r="BH1545" s="185"/>
    </row>
    <row r="1546" spans="59:60" x14ac:dyDescent="0.35">
      <c r="BG1546" s="185"/>
      <c r="BH1546" s="185"/>
    </row>
    <row r="1547" spans="59:60" x14ac:dyDescent="0.35">
      <c r="BG1547" s="185"/>
      <c r="BH1547" s="185"/>
    </row>
    <row r="1548" spans="59:60" x14ac:dyDescent="0.35">
      <c r="BG1548" s="185"/>
      <c r="BH1548" s="185"/>
    </row>
    <row r="1549" spans="59:60" x14ac:dyDescent="0.35">
      <c r="BG1549" s="185"/>
      <c r="BH1549" s="185"/>
    </row>
    <row r="1550" spans="59:60" x14ac:dyDescent="0.35">
      <c r="BG1550" s="185"/>
      <c r="BH1550" s="185"/>
    </row>
    <row r="1551" spans="59:60" x14ac:dyDescent="0.35">
      <c r="BG1551" s="185"/>
      <c r="BH1551" s="185"/>
    </row>
    <row r="1552" spans="59:60" x14ac:dyDescent="0.35">
      <c r="BG1552" s="185"/>
      <c r="BH1552" s="185"/>
    </row>
    <row r="1553" spans="59:60" x14ac:dyDescent="0.35">
      <c r="BG1553" s="185"/>
      <c r="BH1553" s="185"/>
    </row>
    <row r="1554" spans="59:60" x14ac:dyDescent="0.35">
      <c r="BG1554" s="185"/>
      <c r="BH1554" s="185"/>
    </row>
    <row r="1555" spans="59:60" x14ac:dyDescent="0.35">
      <c r="BG1555" s="185"/>
      <c r="BH1555" s="185"/>
    </row>
    <row r="1556" spans="59:60" x14ac:dyDescent="0.35">
      <c r="BG1556" s="185"/>
      <c r="BH1556" s="185"/>
    </row>
    <row r="1557" spans="59:60" x14ac:dyDescent="0.35">
      <c r="BG1557" s="185"/>
      <c r="BH1557" s="185"/>
    </row>
    <row r="1558" spans="59:60" x14ac:dyDescent="0.35">
      <c r="BG1558" s="185"/>
      <c r="BH1558" s="185"/>
    </row>
    <row r="1559" spans="59:60" x14ac:dyDescent="0.35">
      <c r="BG1559" s="185"/>
      <c r="BH1559" s="185"/>
    </row>
    <row r="1560" spans="59:60" x14ac:dyDescent="0.35">
      <c r="BG1560" s="185"/>
      <c r="BH1560" s="185"/>
    </row>
    <row r="1561" spans="59:60" x14ac:dyDescent="0.35">
      <c r="BG1561" s="185"/>
      <c r="BH1561" s="185"/>
    </row>
    <row r="1562" spans="59:60" x14ac:dyDescent="0.35">
      <c r="BG1562" s="185"/>
      <c r="BH1562" s="185"/>
    </row>
    <row r="1563" spans="59:60" x14ac:dyDescent="0.35">
      <c r="BG1563" s="185"/>
      <c r="BH1563" s="185"/>
    </row>
    <row r="1564" spans="59:60" x14ac:dyDescent="0.35">
      <c r="BG1564" s="185"/>
      <c r="BH1564" s="185"/>
    </row>
    <row r="1565" spans="59:60" x14ac:dyDescent="0.35">
      <c r="BG1565" s="185"/>
      <c r="BH1565" s="185"/>
    </row>
    <row r="1566" spans="59:60" x14ac:dyDescent="0.35">
      <c r="BG1566" s="185"/>
      <c r="BH1566" s="185"/>
    </row>
    <row r="1567" spans="59:60" x14ac:dyDescent="0.35">
      <c r="BG1567" s="185"/>
      <c r="BH1567" s="185"/>
    </row>
    <row r="1568" spans="59:60" x14ac:dyDescent="0.35">
      <c r="BG1568" s="185"/>
      <c r="BH1568" s="185"/>
    </row>
    <row r="1569" spans="59:60" x14ac:dyDescent="0.35">
      <c r="BG1569" s="185"/>
      <c r="BH1569" s="185"/>
    </row>
    <row r="1570" spans="59:60" x14ac:dyDescent="0.35">
      <c r="BG1570" s="185"/>
      <c r="BH1570" s="185"/>
    </row>
    <row r="1571" spans="59:60" x14ac:dyDescent="0.35">
      <c r="BG1571" s="185"/>
      <c r="BH1571" s="185"/>
    </row>
    <row r="1572" spans="59:60" x14ac:dyDescent="0.35">
      <c r="BG1572" s="185"/>
      <c r="BH1572" s="185"/>
    </row>
    <row r="1573" spans="59:60" x14ac:dyDescent="0.35">
      <c r="BG1573" s="185"/>
      <c r="BH1573" s="185"/>
    </row>
    <row r="1574" spans="59:60" x14ac:dyDescent="0.35">
      <c r="BG1574" s="185"/>
      <c r="BH1574" s="185"/>
    </row>
    <row r="1575" spans="59:60" x14ac:dyDescent="0.35">
      <c r="BG1575" s="185"/>
      <c r="BH1575" s="185"/>
    </row>
    <row r="1576" spans="59:60" x14ac:dyDescent="0.35">
      <c r="BG1576" s="185"/>
      <c r="BH1576" s="185"/>
    </row>
    <row r="1577" spans="59:60" x14ac:dyDescent="0.35">
      <c r="BG1577" s="185"/>
      <c r="BH1577" s="185"/>
    </row>
    <row r="1578" spans="59:60" x14ac:dyDescent="0.35">
      <c r="BG1578" s="185"/>
      <c r="BH1578" s="185"/>
    </row>
    <row r="1579" spans="59:60" x14ac:dyDescent="0.35">
      <c r="BG1579" s="185"/>
      <c r="BH1579" s="185"/>
    </row>
    <row r="1580" spans="59:60" x14ac:dyDescent="0.35">
      <c r="BG1580" s="185"/>
      <c r="BH1580" s="185"/>
    </row>
    <row r="1581" spans="59:60" x14ac:dyDescent="0.35">
      <c r="BG1581" s="185"/>
      <c r="BH1581" s="185"/>
    </row>
    <row r="1582" spans="59:60" x14ac:dyDescent="0.35">
      <c r="BG1582" s="185"/>
      <c r="BH1582" s="185"/>
    </row>
    <row r="1583" spans="59:60" x14ac:dyDescent="0.35">
      <c r="BG1583" s="185"/>
      <c r="BH1583" s="185"/>
    </row>
    <row r="1584" spans="59:60" x14ac:dyDescent="0.35">
      <c r="BG1584" s="185"/>
      <c r="BH1584" s="185"/>
    </row>
    <row r="1585" spans="59:60" x14ac:dyDescent="0.35">
      <c r="BG1585" s="185"/>
      <c r="BH1585" s="185"/>
    </row>
    <row r="1586" spans="59:60" x14ac:dyDescent="0.35">
      <c r="BG1586" s="185"/>
      <c r="BH1586" s="185"/>
    </row>
    <row r="1587" spans="59:60" x14ac:dyDescent="0.35">
      <c r="BG1587" s="185"/>
      <c r="BH1587" s="185"/>
    </row>
    <row r="1588" spans="59:60" x14ac:dyDescent="0.35">
      <c r="BG1588" s="185"/>
      <c r="BH1588" s="185"/>
    </row>
    <row r="1589" spans="59:60" x14ac:dyDescent="0.35">
      <c r="BG1589" s="185"/>
      <c r="BH1589" s="185"/>
    </row>
    <row r="1590" spans="59:60" x14ac:dyDescent="0.35">
      <c r="BG1590" s="185"/>
      <c r="BH1590" s="185"/>
    </row>
    <row r="1591" spans="59:60" x14ac:dyDescent="0.35">
      <c r="BG1591" s="185"/>
      <c r="BH1591" s="185"/>
    </row>
    <row r="1592" spans="59:60" x14ac:dyDescent="0.35">
      <c r="BG1592" s="185"/>
      <c r="BH1592" s="185"/>
    </row>
    <row r="1593" spans="59:60" x14ac:dyDescent="0.35">
      <c r="BG1593" s="185"/>
      <c r="BH1593" s="185"/>
    </row>
    <row r="1594" spans="59:60" x14ac:dyDescent="0.35">
      <c r="BG1594" s="185"/>
      <c r="BH1594" s="185"/>
    </row>
    <row r="1595" spans="59:60" x14ac:dyDescent="0.35">
      <c r="BG1595" s="185"/>
      <c r="BH1595" s="185"/>
    </row>
    <row r="1596" spans="59:60" x14ac:dyDescent="0.35">
      <c r="BG1596" s="185"/>
      <c r="BH1596" s="185"/>
    </row>
    <row r="1597" spans="59:60" x14ac:dyDescent="0.35">
      <c r="BG1597" s="185"/>
      <c r="BH1597" s="185"/>
    </row>
    <row r="1598" spans="59:60" x14ac:dyDescent="0.35">
      <c r="BG1598" s="185"/>
      <c r="BH1598" s="185"/>
    </row>
    <row r="1599" spans="59:60" x14ac:dyDescent="0.35">
      <c r="BG1599" s="185"/>
      <c r="BH1599" s="185"/>
    </row>
    <row r="1600" spans="59:60" x14ac:dyDescent="0.35">
      <c r="BG1600" s="185"/>
      <c r="BH1600" s="185"/>
    </row>
    <row r="1601" spans="59:60" x14ac:dyDescent="0.35">
      <c r="BG1601" s="185"/>
      <c r="BH1601" s="185"/>
    </row>
    <row r="1602" spans="59:60" x14ac:dyDescent="0.35">
      <c r="BG1602" s="185"/>
      <c r="BH1602" s="185"/>
    </row>
    <row r="1603" spans="59:60" x14ac:dyDescent="0.35">
      <c r="BG1603" s="185"/>
      <c r="BH1603" s="185"/>
    </row>
    <row r="1604" spans="59:60" x14ac:dyDescent="0.35">
      <c r="BG1604" s="185"/>
      <c r="BH1604" s="185"/>
    </row>
    <row r="1605" spans="59:60" x14ac:dyDescent="0.35">
      <c r="BG1605" s="185"/>
      <c r="BH1605" s="185"/>
    </row>
    <row r="1606" spans="59:60" x14ac:dyDescent="0.35">
      <c r="BG1606" s="185"/>
      <c r="BH1606" s="185"/>
    </row>
    <row r="1607" spans="59:60" x14ac:dyDescent="0.35">
      <c r="BG1607" s="185"/>
      <c r="BH1607" s="185"/>
    </row>
    <row r="1608" spans="59:60" x14ac:dyDescent="0.35">
      <c r="BG1608" s="185"/>
      <c r="BH1608" s="185"/>
    </row>
    <row r="1609" spans="59:60" x14ac:dyDescent="0.35">
      <c r="BG1609" s="185"/>
      <c r="BH1609" s="185"/>
    </row>
    <row r="1610" spans="59:60" x14ac:dyDescent="0.35">
      <c r="BG1610" s="185"/>
      <c r="BH1610" s="185"/>
    </row>
    <row r="1611" spans="59:60" x14ac:dyDescent="0.35">
      <c r="BG1611" s="185"/>
      <c r="BH1611" s="185"/>
    </row>
    <row r="1612" spans="59:60" x14ac:dyDescent="0.35">
      <c r="BG1612" s="185"/>
      <c r="BH1612" s="185"/>
    </row>
    <row r="1613" spans="59:60" x14ac:dyDescent="0.35">
      <c r="BG1613" s="185"/>
      <c r="BH1613" s="185"/>
    </row>
    <row r="1614" spans="59:60" x14ac:dyDescent="0.35">
      <c r="BG1614" s="185"/>
      <c r="BH1614" s="185"/>
    </row>
    <row r="1615" spans="59:60" x14ac:dyDescent="0.35">
      <c r="BG1615" s="185"/>
      <c r="BH1615" s="185"/>
    </row>
    <row r="1616" spans="59:60" x14ac:dyDescent="0.35">
      <c r="BG1616" s="185"/>
      <c r="BH1616" s="185"/>
    </row>
    <row r="1617" spans="59:60" x14ac:dyDescent="0.35">
      <c r="BG1617" s="185"/>
      <c r="BH1617" s="185"/>
    </row>
    <row r="1618" spans="59:60" x14ac:dyDescent="0.35">
      <c r="BG1618" s="185"/>
      <c r="BH1618" s="185"/>
    </row>
    <row r="1619" spans="59:60" x14ac:dyDescent="0.35">
      <c r="BG1619" s="185"/>
      <c r="BH1619" s="185"/>
    </row>
    <row r="1620" spans="59:60" x14ac:dyDescent="0.35">
      <c r="BG1620" s="185"/>
      <c r="BH1620" s="185"/>
    </row>
    <row r="1621" spans="59:60" x14ac:dyDescent="0.35">
      <c r="BG1621" s="185"/>
      <c r="BH1621" s="185"/>
    </row>
    <row r="1622" spans="59:60" x14ac:dyDescent="0.35">
      <c r="BG1622" s="185"/>
      <c r="BH1622" s="185"/>
    </row>
    <row r="1623" spans="59:60" x14ac:dyDescent="0.35">
      <c r="BG1623" s="185"/>
      <c r="BH1623" s="185"/>
    </row>
    <row r="1624" spans="59:60" x14ac:dyDescent="0.35">
      <c r="BG1624" s="185"/>
      <c r="BH1624" s="185"/>
    </row>
    <row r="1625" spans="59:60" x14ac:dyDescent="0.35">
      <c r="BG1625" s="185"/>
      <c r="BH1625" s="185"/>
    </row>
    <row r="1626" spans="59:60" x14ac:dyDescent="0.35">
      <c r="BG1626" s="185"/>
      <c r="BH1626" s="185"/>
    </row>
    <row r="1627" spans="59:60" x14ac:dyDescent="0.35">
      <c r="BG1627" s="185"/>
      <c r="BH1627" s="185"/>
    </row>
    <row r="1628" spans="59:60" x14ac:dyDescent="0.35">
      <c r="BG1628" s="185"/>
      <c r="BH1628" s="185"/>
    </row>
    <row r="1629" spans="59:60" x14ac:dyDescent="0.35">
      <c r="BG1629" s="185"/>
      <c r="BH1629" s="185"/>
    </row>
    <row r="1630" spans="59:60" x14ac:dyDescent="0.35">
      <c r="BG1630" s="185"/>
      <c r="BH1630" s="185"/>
    </row>
    <row r="1631" spans="59:60" x14ac:dyDescent="0.35">
      <c r="BG1631" s="185"/>
      <c r="BH1631" s="185"/>
    </row>
    <row r="1632" spans="59:60" x14ac:dyDescent="0.35">
      <c r="BG1632" s="185"/>
      <c r="BH1632" s="185"/>
    </row>
    <row r="1633" spans="59:60" x14ac:dyDescent="0.35">
      <c r="BG1633" s="185"/>
      <c r="BH1633" s="185"/>
    </row>
    <row r="1634" spans="59:60" x14ac:dyDescent="0.35">
      <c r="BG1634" s="185"/>
      <c r="BH1634" s="185"/>
    </row>
    <row r="1635" spans="59:60" x14ac:dyDescent="0.35">
      <c r="BG1635" s="185"/>
      <c r="BH1635" s="185"/>
    </row>
    <row r="1636" spans="59:60" x14ac:dyDescent="0.35">
      <c r="BG1636" s="185"/>
      <c r="BH1636" s="185"/>
    </row>
    <row r="1637" spans="59:60" x14ac:dyDescent="0.35">
      <c r="BG1637" s="185"/>
      <c r="BH1637" s="185"/>
    </row>
    <row r="1638" spans="59:60" x14ac:dyDescent="0.35">
      <c r="BG1638" s="185"/>
      <c r="BH1638" s="185"/>
    </row>
    <row r="1639" spans="59:60" x14ac:dyDescent="0.35">
      <c r="BG1639" s="185"/>
      <c r="BH1639" s="185"/>
    </row>
    <row r="1640" spans="59:60" x14ac:dyDescent="0.35">
      <c r="BG1640" s="185"/>
      <c r="BH1640" s="185"/>
    </row>
    <row r="1641" spans="59:60" x14ac:dyDescent="0.35">
      <c r="BG1641" s="185"/>
      <c r="BH1641" s="185"/>
    </row>
    <row r="1642" spans="59:60" x14ac:dyDescent="0.35">
      <c r="BG1642" s="185"/>
      <c r="BH1642" s="185"/>
    </row>
    <row r="1643" spans="59:60" x14ac:dyDescent="0.35">
      <c r="BG1643" s="185"/>
      <c r="BH1643" s="185"/>
    </row>
    <row r="1644" spans="59:60" x14ac:dyDescent="0.35">
      <c r="BG1644" s="185"/>
      <c r="BH1644" s="185"/>
    </row>
    <row r="1645" spans="59:60" x14ac:dyDescent="0.35">
      <c r="BG1645" s="185"/>
      <c r="BH1645" s="185"/>
    </row>
    <row r="1646" spans="59:60" x14ac:dyDescent="0.35">
      <c r="BG1646" s="185"/>
      <c r="BH1646" s="185"/>
    </row>
    <row r="1647" spans="59:60" x14ac:dyDescent="0.35">
      <c r="BG1647" s="185"/>
      <c r="BH1647" s="185"/>
    </row>
    <row r="1648" spans="59:60" x14ac:dyDescent="0.35">
      <c r="BG1648" s="185"/>
      <c r="BH1648" s="185"/>
    </row>
    <row r="1649" spans="59:60" x14ac:dyDescent="0.35">
      <c r="BG1649" s="185"/>
      <c r="BH1649" s="185"/>
    </row>
    <row r="1650" spans="59:60" x14ac:dyDescent="0.35">
      <c r="BG1650" s="185"/>
      <c r="BH1650" s="185"/>
    </row>
    <row r="1651" spans="59:60" x14ac:dyDescent="0.35">
      <c r="BG1651" s="185"/>
      <c r="BH1651" s="185"/>
    </row>
    <row r="1652" spans="59:60" x14ac:dyDescent="0.35">
      <c r="BG1652" s="185"/>
      <c r="BH1652" s="185"/>
    </row>
    <row r="1653" spans="59:60" x14ac:dyDescent="0.35">
      <c r="BG1653" s="185"/>
      <c r="BH1653" s="185"/>
    </row>
    <row r="1654" spans="59:60" x14ac:dyDescent="0.35">
      <c r="BG1654" s="185"/>
      <c r="BH1654" s="185"/>
    </row>
    <row r="1655" spans="59:60" x14ac:dyDescent="0.35">
      <c r="BG1655" s="185"/>
      <c r="BH1655" s="185"/>
    </row>
    <row r="1656" spans="59:60" x14ac:dyDescent="0.35">
      <c r="BG1656" s="185"/>
      <c r="BH1656" s="185"/>
    </row>
    <row r="1657" spans="59:60" x14ac:dyDescent="0.35">
      <c r="BG1657" s="185"/>
      <c r="BH1657" s="185"/>
    </row>
    <row r="1658" spans="59:60" x14ac:dyDescent="0.35">
      <c r="BG1658" s="185"/>
      <c r="BH1658" s="185"/>
    </row>
    <row r="1659" spans="59:60" x14ac:dyDescent="0.35">
      <c r="BG1659" s="185"/>
      <c r="BH1659" s="185"/>
    </row>
    <row r="1660" spans="59:60" x14ac:dyDescent="0.35">
      <c r="BG1660" s="185"/>
      <c r="BH1660" s="185"/>
    </row>
    <row r="1661" spans="59:60" x14ac:dyDescent="0.35">
      <c r="BG1661" s="185"/>
      <c r="BH1661" s="185"/>
    </row>
    <row r="1662" spans="59:60" x14ac:dyDescent="0.35">
      <c r="BG1662" s="185"/>
      <c r="BH1662" s="185"/>
    </row>
    <row r="1663" spans="59:60" x14ac:dyDescent="0.35">
      <c r="BG1663" s="185"/>
      <c r="BH1663" s="185"/>
    </row>
    <row r="1664" spans="59:60" x14ac:dyDescent="0.35">
      <c r="BG1664" s="185"/>
      <c r="BH1664" s="185"/>
    </row>
    <row r="1665" spans="59:60" x14ac:dyDescent="0.35">
      <c r="BG1665" s="185"/>
      <c r="BH1665" s="185"/>
    </row>
    <row r="1666" spans="59:60" x14ac:dyDescent="0.35">
      <c r="BG1666" s="185"/>
      <c r="BH1666" s="185"/>
    </row>
    <row r="1667" spans="59:60" x14ac:dyDescent="0.35">
      <c r="BG1667" s="185"/>
      <c r="BH1667" s="185"/>
    </row>
    <row r="1668" spans="59:60" x14ac:dyDescent="0.35">
      <c r="BG1668" s="185"/>
      <c r="BH1668" s="185"/>
    </row>
    <row r="1669" spans="59:60" x14ac:dyDescent="0.35">
      <c r="BG1669" s="185"/>
      <c r="BH1669" s="185"/>
    </row>
    <row r="1670" spans="59:60" x14ac:dyDescent="0.35">
      <c r="BG1670" s="185"/>
      <c r="BH1670" s="185"/>
    </row>
    <row r="1671" spans="59:60" x14ac:dyDescent="0.35">
      <c r="BG1671" s="185"/>
      <c r="BH1671" s="185"/>
    </row>
    <row r="1672" spans="59:60" x14ac:dyDescent="0.35">
      <c r="BG1672" s="185"/>
      <c r="BH1672" s="185"/>
    </row>
    <row r="1673" spans="59:60" x14ac:dyDescent="0.35">
      <c r="BG1673" s="185"/>
      <c r="BH1673" s="185"/>
    </row>
    <row r="1674" spans="59:60" x14ac:dyDescent="0.35">
      <c r="BG1674" s="185"/>
      <c r="BH1674" s="185"/>
    </row>
    <row r="1675" spans="59:60" x14ac:dyDescent="0.35">
      <c r="BG1675" s="185"/>
      <c r="BH1675" s="185"/>
    </row>
    <row r="1676" spans="59:60" x14ac:dyDescent="0.35">
      <c r="BG1676" s="185"/>
      <c r="BH1676" s="185"/>
    </row>
    <row r="1677" spans="59:60" x14ac:dyDescent="0.35">
      <c r="BG1677" s="185"/>
      <c r="BH1677" s="185"/>
    </row>
    <row r="1678" spans="59:60" x14ac:dyDescent="0.35">
      <c r="BG1678" s="185"/>
      <c r="BH1678" s="185"/>
    </row>
    <row r="1679" spans="59:60" x14ac:dyDescent="0.35">
      <c r="BG1679" s="185"/>
      <c r="BH1679" s="185"/>
    </row>
    <row r="1680" spans="59:60" x14ac:dyDescent="0.35">
      <c r="BG1680" s="185"/>
      <c r="BH1680" s="185"/>
    </row>
    <row r="1681" spans="59:60" x14ac:dyDescent="0.35">
      <c r="BG1681" s="185"/>
      <c r="BH1681" s="185"/>
    </row>
    <row r="1682" spans="59:60" x14ac:dyDescent="0.35">
      <c r="BG1682" s="185"/>
      <c r="BH1682" s="185"/>
    </row>
    <row r="1683" spans="59:60" x14ac:dyDescent="0.35">
      <c r="BG1683" s="185"/>
      <c r="BH1683" s="185"/>
    </row>
    <row r="1684" spans="59:60" x14ac:dyDescent="0.35">
      <c r="BG1684" s="185"/>
      <c r="BH1684" s="185"/>
    </row>
    <row r="1685" spans="59:60" x14ac:dyDescent="0.35">
      <c r="BG1685" s="185"/>
      <c r="BH1685" s="185"/>
    </row>
    <row r="1686" spans="59:60" x14ac:dyDescent="0.35">
      <c r="BG1686" s="185"/>
      <c r="BH1686" s="185"/>
    </row>
    <row r="1687" spans="59:60" x14ac:dyDescent="0.35">
      <c r="BG1687" s="185"/>
      <c r="BH1687" s="185"/>
    </row>
    <row r="1688" spans="59:60" x14ac:dyDescent="0.35">
      <c r="BG1688" s="185"/>
      <c r="BH1688" s="185"/>
    </row>
    <row r="1689" spans="59:60" x14ac:dyDescent="0.35">
      <c r="BG1689" s="185"/>
      <c r="BH1689" s="185"/>
    </row>
    <row r="1690" spans="59:60" x14ac:dyDescent="0.35">
      <c r="BG1690" s="185"/>
      <c r="BH1690" s="185"/>
    </row>
    <row r="1691" spans="59:60" x14ac:dyDescent="0.35">
      <c r="BG1691" s="185"/>
      <c r="BH1691" s="185"/>
    </row>
    <row r="1692" spans="59:60" x14ac:dyDescent="0.35">
      <c r="BG1692" s="185"/>
      <c r="BH1692" s="185"/>
    </row>
    <row r="1693" spans="59:60" x14ac:dyDescent="0.35">
      <c r="BG1693" s="185"/>
      <c r="BH1693" s="185"/>
    </row>
    <row r="1694" spans="59:60" x14ac:dyDescent="0.35">
      <c r="BG1694" s="185"/>
      <c r="BH1694" s="185"/>
    </row>
    <row r="1695" spans="59:60" x14ac:dyDescent="0.35">
      <c r="BG1695" s="185"/>
      <c r="BH1695" s="185"/>
    </row>
    <row r="1696" spans="59:60" x14ac:dyDescent="0.35">
      <c r="BG1696" s="185"/>
      <c r="BH1696" s="185"/>
    </row>
    <row r="1697" spans="59:60" x14ac:dyDescent="0.35">
      <c r="BG1697" s="185"/>
      <c r="BH1697" s="185"/>
    </row>
    <row r="1698" spans="59:60" x14ac:dyDescent="0.35">
      <c r="BG1698" s="185"/>
      <c r="BH1698" s="185"/>
    </row>
    <row r="1699" spans="59:60" x14ac:dyDescent="0.35">
      <c r="BG1699" s="185"/>
      <c r="BH1699" s="185"/>
    </row>
    <row r="1700" spans="59:60" x14ac:dyDescent="0.35">
      <c r="BG1700" s="185"/>
      <c r="BH1700" s="185"/>
    </row>
    <row r="1701" spans="59:60" x14ac:dyDescent="0.35">
      <c r="BG1701" s="185"/>
      <c r="BH1701" s="185"/>
    </row>
    <row r="1702" spans="59:60" x14ac:dyDescent="0.35">
      <c r="BG1702" s="185"/>
      <c r="BH1702" s="185"/>
    </row>
    <row r="1703" spans="59:60" x14ac:dyDescent="0.35">
      <c r="BG1703" s="185"/>
      <c r="BH1703" s="185"/>
    </row>
    <row r="1704" spans="59:60" x14ac:dyDescent="0.35">
      <c r="BG1704" s="185"/>
      <c r="BH1704" s="185"/>
    </row>
    <row r="1705" spans="59:60" x14ac:dyDescent="0.35">
      <c r="BG1705" s="185"/>
      <c r="BH1705" s="185"/>
    </row>
    <row r="1706" spans="59:60" x14ac:dyDescent="0.35">
      <c r="BG1706" s="185"/>
      <c r="BH1706" s="185"/>
    </row>
    <row r="1707" spans="59:60" x14ac:dyDescent="0.35">
      <c r="BG1707" s="185"/>
      <c r="BH1707" s="185"/>
    </row>
    <row r="1708" spans="59:60" x14ac:dyDescent="0.35">
      <c r="BG1708" s="185"/>
      <c r="BH1708" s="185"/>
    </row>
    <row r="1709" spans="59:60" x14ac:dyDescent="0.35">
      <c r="BG1709" s="185"/>
      <c r="BH1709" s="185"/>
    </row>
    <row r="1710" spans="59:60" x14ac:dyDescent="0.35">
      <c r="BG1710" s="185"/>
      <c r="BH1710" s="185"/>
    </row>
    <row r="1711" spans="59:60" x14ac:dyDescent="0.35">
      <c r="BG1711" s="185"/>
      <c r="BH1711" s="185"/>
    </row>
    <row r="1712" spans="59:60" x14ac:dyDescent="0.35">
      <c r="BG1712" s="185"/>
      <c r="BH1712" s="185"/>
    </row>
    <row r="1713" spans="59:60" x14ac:dyDescent="0.35">
      <c r="BG1713" s="185"/>
      <c r="BH1713" s="185"/>
    </row>
    <row r="1714" spans="59:60" x14ac:dyDescent="0.35">
      <c r="BG1714" s="185"/>
      <c r="BH1714" s="185"/>
    </row>
    <row r="1715" spans="59:60" x14ac:dyDescent="0.35">
      <c r="BG1715" s="185"/>
      <c r="BH1715" s="185"/>
    </row>
    <row r="1716" spans="59:60" x14ac:dyDescent="0.35">
      <c r="BG1716" s="185"/>
      <c r="BH1716" s="185"/>
    </row>
    <row r="1717" spans="59:60" x14ac:dyDescent="0.35">
      <c r="BG1717" s="185"/>
      <c r="BH1717" s="185"/>
    </row>
    <row r="1718" spans="59:60" x14ac:dyDescent="0.35">
      <c r="BG1718" s="185"/>
      <c r="BH1718" s="185"/>
    </row>
    <row r="1719" spans="59:60" x14ac:dyDescent="0.35">
      <c r="BG1719" s="185"/>
      <c r="BH1719" s="185"/>
    </row>
    <row r="1720" spans="59:60" x14ac:dyDescent="0.35">
      <c r="BG1720" s="185"/>
      <c r="BH1720" s="185"/>
    </row>
    <row r="1721" spans="59:60" x14ac:dyDescent="0.35">
      <c r="BG1721" s="185"/>
      <c r="BH1721" s="185"/>
    </row>
    <row r="1722" spans="59:60" x14ac:dyDescent="0.35">
      <c r="BG1722" s="185"/>
      <c r="BH1722" s="185"/>
    </row>
    <row r="1723" spans="59:60" x14ac:dyDescent="0.35">
      <c r="BG1723" s="185"/>
      <c r="BH1723" s="185"/>
    </row>
    <row r="1724" spans="59:60" x14ac:dyDescent="0.35">
      <c r="BG1724" s="185"/>
      <c r="BH1724" s="185"/>
    </row>
    <row r="1725" spans="59:60" x14ac:dyDescent="0.35">
      <c r="BG1725" s="185"/>
      <c r="BH1725" s="185"/>
    </row>
    <row r="1726" spans="59:60" x14ac:dyDescent="0.35">
      <c r="BG1726" s="185"/>
      <c r="BH1726" s="185"/>
    </row>
    <row r="1727" spans="59:60" x14ac:dyDescent="0.35">
      <c r="BG1727" s="185"/>
      <c r="BH1727" s="185"/>
    </row>
    <row r="1728" spans="59:60" x14ac:dyDescent="0.35">
      <c r="BG1728" s="185"/>
      <c r="BH1728" s="185"/>
    </row>
    <row r="1729" spans="59:60" x14ac:dyDescent="0.35">
      <c r="BG1729" s="185"/>
      <c r="BH1729" s="185"/>
    </row>
    <row r="1730" spans="59:60" x14ac:dyDescent="0.35">
      <c r="BG1730" s="185"/>
      <c r="BH1730" s="185"/>
    </row>
    <row r="1731" spans="59:60" x14ac:dyDescent="0.35">
      <c r="BG1731" s="185"/>
      <c r="BH1731" s="185"/>
    </row>
    <row r="1732" spans="59:60" x14ac:dyDescent="0.35">
      <c r="BG1732" s="185"/>
      <c r="BH1732" s="185"/>
    </row>
    <row r="1733" spans="59:60" x14ac:dyDescent="0.35">
      <c r="BG1733" s="185"/>
      <c r="BH1733" s="185"/>
    </row>
    <row r="1734" spans="59:60" x14ac:dyDescent="0.35">
      <c r="BG1734" s="185"/>
      <c r="BH1734" s="185"/>
    </row>
    <row r="1735" spans="59:60" x14ac:dyDescent="0.35">
      <c r="BG1735" s="185"/>
      <c r="BH1735" s="185"/>
    </row>
    <row r="1736" spans="59:60" x14ac:dyDescent="0.35">
      <c r="BG1736" s="185"/>
      <c r="BH1736" s="185"/>
    </row>
    <row r="1737" spans="59:60" x14ac:dyDescent="0.35">
      <c r="BG1737" s="185"/>
      <c r="BH1737" s="185"/>
    </row>
    <row r="1738" spans="59:60" x14ac:dyDescent="0.35">
      <c r="BG1738" s="185"/>
      <c r="BH1738" s="185"/>
    </row>
    <row r="1739" spans="59:60" x14ac:dyDescent="0.35">
      <c r="BG1739" s="185"/>
      <c r="BH1739" s="185"/>
    </row>
    <row r="1740" spans="59:60" x14ac:dyDescent="0.35">
      <c r="BG1740" s="185"/>
      <c r="BH1740" s="185"/>
    </row>
    <row r="1741" spans="59:60" x14ac:dyDescent="0.35">
      <c r="BG1741" s="185"/>
      <c r="BH1741" s="185"/>
    </row>
    <row r="1742" spans="59:60" x14ac:dyDescent="0.35">
      <c r="BG1742" s="185"/>
      <c r="BH1742" s="185"/>
    </row>
    <row r="1743" spans="59:60" x14ac:dyDescent="0.35">
      <c r="BG1743" s="185"/>
      <c r="BH1743" s="185"/>
    </row>
    <row r="1744" spans="59:60" x14ac:dyDescent="0.35">
      <c r="BG1744" s="185"/>
      <c r="BH1744" s="185"/>
    </row>
    <row r="1745" spans="59:60" x14ac:dyDescent="0.35">
      <c r="BG1745" s="185"/>
      <c r="BH1745" s="185"/>
    </row>
    <row r="1746" spans="59:60" x14ac:dyDescent="0.35">
      <c r="BG1746" s="185"/>
      <c r="BH1746" s="185"/>
    </row>
    <row r="1747" spans="59:60" x14ac:dyDescent="0.35">
      <c r="BG1747" s="185"/>
      <c r="BH1747" s="185"/>
    </row>
    <row r="1748" spans="59:60" x14ac:dyDescent="0.35">
      <c r="BG1748" s="185"/>
      <c r="BH1748" s="185"/>
    </row>
    <row r="1749" spans="59:60" x14ac:dyDescent="0.35">
      <c r="BG1749" s="185"/>
      <c r="BH1749" s="185"/>
    </row>
    <row r="1750" spans="59:60" x14ac:dyDescent="0.35">
      <c r="BG1750" s="185"/>
      <c r="BH1750" s="185"/>
    </row>
    <row r="1751" spans="59:60" x14ac:dyDescent="0.35">
      <c r="BG1751" s="185"/>
      <c r="BH1751" s="185"/>
    </row>
    <row r="1752" spans="59:60" x14ac:dyDescent="0.35">
      <c r="BG1752" s="185"/>
      <c r="BH1752" s="185"/>
    </row>
    <row r="1753" spans="59:60" x14ac:dyDescent="0.35">
      <c r="BG1753" s="185"/>
      <c r="BH1753" s="185"/>
    </row>
    <row r="1754" spans="59:60" x14ac:dyDescent="0.35">
      <c r="BG1754" s="185"/>
      <c r="BH1754" s="185"/>
    </row>
    <row r="1755" spans="59:60" x14ac:dyDescent="0.35">
      <c r="BG1755" s="185"/>
      <c r="BH1755" s="185"/>
    </row>
    <row r="1756" spans="59:60" x14ac:dyDescent="0.35">
      <c r="BG1756" s="185"/>
      <c r="BH1756" s="185"/>
    </row>
    <row r="1757" spans="59:60" x14ac:dyDescent="0.35">
      <c r="BG1757" s="185"/>
      <c r="BH1757" s="185"/>
    </row>
    <row r="1758" spans="59:60" x14ac:dyDescent="0.35">
      <c r="BG1758" s="185"/>
      <c r="BH1758" s="185"/>
    </row>
    <row r="1759" spans="59:60" x14ac:dyDescent="0.35">
      <c r="BG1759" s="185"/>
      <c r="BH1759" s="185"/>
    </row>
    <row r="1760" spans="59:60" x14ac:dyDescent="0.35">
      <c r="BG1760" s="185"/>
      <c r="BH1760" s="185"/>
    </row>
    <row r="1761" spans="59:60" x14ac:dyDescent="0.35">
      <c r="BG1761" s="185"/>
      <c r="BH1761" s="185"/>
    </row>
    <row r="1762" spans="59:60" x14ac:dyDescent="0.35">
      <c r="BG1762" s="185"/>
      <c r="BH1762" s="185"/>
    </row>
    <row r="1763" spans="59:60" x14ac:dyDescent="0.35">
      <c r="BG1763" s="185"/>
      <c r="BH1763" s="185"/>
    </row>
    <row r="1764" spans="59:60" x14ac:dyDescent="0.35">
      <c r="BG1764" s="185"/>
      <c r="BH1764" s="185"/>
    </row>
    <row r="1765" spans="59:60" x14ac:dyDescent="0.35">
      <c r="BG1765" s="185"/>
      <c r="BH1765" s="185"/>
    </row>
    <row r="1766" spans="59:60" x14ac:dyDescent="0.35">
      <c r="BG1766" s="185"/>
      <c r="BH1766" s="185"/>
    </row>
    <row r="1767" spans="59:60" x14ac:dyDescent="0.35">
      <c r="BG1767" s="185"/>
      <c r="BH1767" s="185"/>
    </row>
    <row r="1768" spans="59:60" x14ac:dyDescent="0.35">
      <c r="BG1768" s="185"/>
      <c r="BH1768" s="185"/>
    </row>
    <row r="1769" spans="59:60" x14ac:dyDescent="0.35">
      <c r="BG1769" s="185"/>
      <c r="BH1769" s="185"/>
    </row>
    <row r="1770" spans="59:60" x14ac:dyDescent="0.35">
      <c r="BG1770" s="185"/>
      <c r="BH1770" s="185"/>
    </row>
    <row r="1771" spans="59:60" x14ac:dyDescent="0.35">
      <c r="BG1771" s="185"/>
      <c r="BH1771" s="185"/>
    </row>
    <row r="1772" spans="59:60" x14ac:dyDescent="0.35">
      <c r="BG1772" s="185"/>
      <c r="BH1772" s="185"/>
    </row>
    <row r="1773" spans="59:60" x14ac:dyDescent="0.35">
      <c r="BG1773" s="185"/>
      <c r="BH1773" s="185"/>
    </row>
    <row r="1774" spans="59:60" x14ac:dyDescent="0.35">
      <c r="BG1774" s="185"/>
      <c r="BH1774" s="185"/>
    </row>
    <row r="1775" spans="59:60" x14ac:dyDescent="0.35">
      <c r="BG1775" s="185"/>
      <c r="BH1775" s="185"/>
    </row>
    <row r="1776" spans="59:60" x14ac:dyDescent="0.35">
      <c r="BG1776" s="185"/>
      <c r="BH1776" s="185"/>
    </row>
    <row r="1777" spans="59:60" x14ac:dyDescent="0.35">
      <c r="BG1777" s="185"/>
      <c r="BH1777" s="185"/>
    </row>
    <row r="1778" spans="59:60" x14ac:dyDescent="0.35">
      <c r="BG1778" s="185"/>
      <c r="BH1778" s="185"/>
    </row>
    <row r="1779" spans="59:60" x14ac:dyDescent="0.35">
      <c r="BG1779" s="185"/>
      <c r="BH1779" s="185"/>
    </row>
    <row r="1780" spans="59:60" x14ac:dyDescent="0.35">
      <c r="BG1780" s="185"/>
      <c r="BH1780" s="185"/>
    </row>
    <row r="1781" spans="59:60" x14ac:dyDescent="0.35">
      <c r="BG1781" s="185"/>
      <c r="BH1781" s="185"/>
    </row>
    <row r="1782" spans="59:60" x14ac:dyDescent="0.35">
      <c r="BG1782" s="185"/>
      <c r="BH1782" s="185"/>
    </row>
    <row r="1783" spans="59:60" x14ac:dyDescent="0.35">
      <c r="BG1783" s="185"/>
      <c r="BH1783" s="185"/>
    </row>
    <row r="1784" spans="59:60" x14ac:dyDescent="0.35">
      <c r="BG1784" s="185"/>
      <c r="BH1784" s="185"/>
    </row>
    <row r="1785" spans="59:60" x14ac:dyDescent="0.35">
      <c r="BG1785" s="185"/>
      <c r="BH1785" s="185"/>
    </row>
    <row r="1786" spans="59:60" x14ac:dyDescent="0.35">
      <c r="BG1786" s="185"/>
      <c r="BH1786" s="185"/>
    </row>
    <row r="1787" spans="59:60" x14ac:dyDescent="0.35">
      <c r="BG1787" s="185"/>
      <c r="BH1787" s="185"/>
    </row>
    <row r="1788" spans="59:60" x14ac:dyDescent="0.35">
      <c r="BG1788" s="185"/>
      <c r="BH1788" s="185"/>
    </row>
    <row r="1789" spans="59:60" x14ac:dyDescent="0.35">
      <c r="BG1789" s="185"/>
      <c r="BH1789" s="185"/>
    </row>
    <row r="1790" spans="59:60" x14ac:dyDescent="0.35">
      <c r="BG1790" s="185"/>
      <c r="BH1790" s="185"/>
    </row>
    <row r="1791" spans="59:60" x14ac:dyDescent="0.35">
      <c r="BG1791" s="185"/>
      <c r="BH1791" s="185"/>
    </row>
    <row r="1792" spans="59:60" x14ac:dyDescent="0.35">
      <c r="BG1792" s="185"/>
      <c r="BH1792" s="185"/>
    </row>
    <row r="1793" spans="59:60" x14ac:dyDescent="0.35">
      <c r="BG1793" s="185"/>
      <c r="BH1793" s="185"/>
    </row>
    <row r="1794" spans="59:60" x14ac:dyDescent="0.35">
      <c r="BG1794" s="185"/>
      <c r="BH1794" s="185"/>
    </row>
    <row r="1795" spans="59:60" x14ac:dyDescent="0.35">
      <c r="BG1795" s="185"/>
      <c r="BH1795" s="185"/>
    </row>
    <row r="1796" spans="59:60" x14ac:dyDescent="0.35">
      <c r="BG1796" s="185"/>
      <c r="BH1796" s="185"/>
    </row>
    <row r="1797" spans="59:60" x14ac:dyDescent="0.35">
      <c r="BG1797" s="185"/>
      <c r="BH1797" s="185"/>
    </row>
    <row r="1798" spans="59:60" x14ac:dyDescent="0.35">
      <c r="BG1798" s="185"/>
      <c r="BH1798" s="185"/>
    </row>
    <row r="1799" spans="59:60" x14ac:dyDescent="0.35">
      <c r="BG1799" s="185"/>
      <c r="BH1799" s="185"/>
    </row>
    <row r="1800" spans="59:60" x14ac:dyDescent="0.35">
      <c r="BG1800" s="185"/>
      <c r="BH1800" s="185"/>
    </row>
    <row r="1801" spans="59:60" x14ac:dyDescent="0.35">
      <c r="BG1801" s="185"/>
      <c r="BH1801" s="185"/>
    </row>
  </sheetData>
  <sheetProtection insertRows="0" deleteRows="0" selectLockedCells="1" sort="0" autoFilter="0"/>
  <mergeCells count="25">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 ref="A10:B10"/>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$BJ$12:$FY$12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4.5" x14ac:dyDescent="0.35"/>
  <cols>
    <col min="1" max="1" width="35.6328125" style="1" customWidth="1"/>
    <col min="2" max="2" width="34.453125" style="1" customWidth="1"/>
    <col min="3" max="3" width="15.90625" style="15" customWidth="1"/>
    <col min="4" max="4" width="41.90625" style="2" customWidth="1"/>
    <col min="5" max="5" width="14.36328125" style="2" customWidth="1"/>
    <col min="6" max="6" width="13.632812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36328125" style="4" customWidth="1"/>
    <col min="18" max="19" width="15" style="4" customWidth="1"/>
    <col min="20" max="20" width="15.6328125" style="4" customWidth="1"/>
    <col min="21" max="21" width="14.6328125" style="4" customWidth="1"/>
    <col min="22" max="22" width="14.6328125" style="82" customWidth="1"/>
    <col min="23" max="23" width="14.90625" style="5" customWidth="1"/>
    <col min="24" max="24" width="14.6328125" style="5" customWidth="1"/>
    <col min="25" max="25" width="17.36328125" style="5" customWidth="1"/>
    <col min="26" max="27" width="17.453125" style="6" customWidth="1"/>
    <col min="28" max="28" width="14.54296875" style="8" customWidth="1"/>
    <col min="29" max="29" width="14.54296875" style="7" customWidth="1"/>
    <col min="30" max="30" width="18.08984375" style="7" customWidth="1"/>
    <col min="31" max="31" width="19.08984375" style="8" customWidth="1"/>
    <col min="32" max="33" width="19.90625" style="6" customWidth="1"/>
    <col min="34" max="34" width="21.90625" style="6" customWidth="1"/>
    <col min="35" max="35" width="21.90625" style="10" customWidth="1"/>
    <col min="36" max="36" width="21.90625" style="6" customWidth="1"/>
    <col min="37" max="37" width="21.6328125" style="6" customWidth="1"/>
    <col min="38" max="38" width="1.54296875" style="6" customWidth="1"/>
    <col min="39" max="40" width="21.6328125" style="6" hidden="1" customWidth="1"/>
    <col min="41" max="42" width="21.90625" style="6" hidden="1" customWidth="1"/>
    <col min="43" max="45" width="21.6328125" style="6" hidden="1" customWidth="1"/>
    <col min="46" max="46" width="6.90625" style="6" hidden="1" customWidth="1"/>
    <col min="47" max="51" width="21.6328125" style="6" hidden="1" customWidth="1"/>
    <col min="52" max="53" width="25.08984375" style="85" hidden="1" customWidth="1"/>
    <col min="54" max="54" width="0.36328125" style="59" customWidth="1"/>
    <col min="55" max="55" width="62.453125" style="59" hidden="1" customWidth="1"/>
    <col min="56" max="56" width="68.90625" style="59" hidden="1" customWidth="1"/>
    <col min="57" max="57" width="74.08984375" style="59" hidden="1" customWidth="1"/>
    <col min="58" max="58" width="71.453125" style="59" hidden="1" customWidth="1"/>
    <col min="59" max="59" width="82.54296875" style="59" hidden="1" customWidth="1"/>
    <col min="60" max="60" width="75" style="59" hidden="1" customWidth="1"/>
    <col min="61" max="61" width="62.36328125" style="59" hidden="1" customWidth="1"/>
    <col min="62" max="62" width="59.08984375" style="59" hidden="1" customWidth="1"/>
    <col min="63" max="63" width="2.90625" style="59" hidden="1" customWidth="1"/>
    <col min="64" max="64" width="66.54296875" style="59" hidden="1" customWidth="1"/>
    <col min="65" max="65" width="83.453125" style="59" hidden="1" customWidth="1"/>
    <col min="66" max="66" width="84.08984375" style="59" hidden="1" customWidth="1"/>
    <col min="67" max="67" width="5.90625" style="59" hidden="1" customWidth="1"/>
    <col min="68" max="68" width="76" style="59" hidden="1" customWidth="1"/>
    <col min="69" max="69" width="74.6328125" style="59" hidden="1" customWidth="1"/>
    <col min="70" max="70" width="79.08984375" style="59" hidden="1" customWidth="1"/>
    <col min="71" max="71" width="66" style="59" hidden="1" customWidth="1"/>
    <col min="72" max="72" width="2.90625" style="59" hidden="1" customWidth="1"/>
    <col min="73" max="73" width="0.36328125" style="59" hidden="1" customWidth="1"/>
    <col min="74" max="74" width="79.453125" style="37" hidden="1" customWidth="1"/>
    <col min="75" max="75" width="75.6328125" style="37" hidden="1" customWidth="1"/>
    <col min="76" max="76" width="0.6328125" style="37" hidden="1" customWidth="1"/>
    <col min="77" max="77" width="27" style="37" hidden="1" customWidth="1"/>
    <col min="78" max="78" width="36.36328125" style="37" hidden="1" customWidth="1"/>
    <col min="79" max="79" width="42.90625" style="58" hidden="1" customWidth="1"/>
    <col min="80" max="80" width="37.90625" style="58" hidden="1" customWidth="1"/>
    <col min="81" max="81" width="36.08984375" style="58" hidden="1" customWidth="1"/>
    <col min="82" max="82" width="53" style="58" hidden="1" customWidth="1"/>
    <col min="83" max="83" width="0.54296875" style="58" customWidth="1"/>
    <col min="84" max="84" width="53.6328125" style="58" customWidth="1"/>
    <col min="85" max="85" width="28.6328125" style="58" customWidth="1"/>
    <col min="86" max="86" width="39" style="58" customWidth="1"/>
    <col min="87" max="87" width="35.453125" style="58" customWidth="1"/>
    <col min="88" max="88" width="47.54296875" style="58" customWidth="1"/>
    <col min="89" max="89" width="42.36328125" style="58" customWidth="1"/>
    <col min="90" max="90" width="42.08984375" style="58" customWidth="1"/>
    <col min="91" max="92" width="35.36328125" style="58" customWidth="1"/>
    <col min="93" max="93" width="45.54296875" style="58" customWidth="1"/>
    <col min="94" max="94" width="31" style="58" customWidth="1"/>
    <col min="95" max="95" width="27.6328125" style="58" customWidth="1"/>
    <col min="96" max="96" width="44.6328125" style="58" customWidth="1"/>
    <col min="97" max="97" width="36.54296875" style="58" customWidth="1"/>
    <col min="98" max="98" width="51.6328125" style="58" customWidth="1"/>
    <col min="99" max="99" width="34.90625" style="58" customWidth="1"/>
    <col min="100" max="100" width="50" style="58" customWidth="1"/>
    <col min="101" max="101" width="42.6328125" style="58" customWidth="1"/>
    <col min="102" max="102" width="38.08984375" style="58" customWidth="1"/>
    <col min="103" max="104" width="37.36328125" style="58" customWidth="1"/>
    <col min="105" max="105" width="34.6328125" style="58" customWidth="1"/>
    <col min="106" max="106" width="3.6328125" style="58" customWidth="1"/>
    <col min="107" max="107" width="32.08984375" style="58" hidden="1" customWidth="1"/>
    <col min="108" max="108" width="40" style="58" hidden="1" customWidth="1"/>
    <col min="109" max="109" width="37.90625" style="58" hidden="1" customWidth="1"/>
    <col min="110" max="110" width="36.08984375" style="58" hidden="1" customWidth="1"/>
    <col min="111" max="111" width="26.54296875" style="58" hidden="1" customWidth="1"/>
    <col min="112" max="112" width="8.08984375" style="58" hidden="1" customWidth="1"/>
    <col min="113" max="113" width="41.90625" style="58" hidden="1" customWidth="1"/>
    <col min="114" max="114" width="41.6328125" style="58" hidden="1" customWidth="1"/>
    <col min="115" max="115" width="47.36328125" style="58" hidden="1" customWidth="1"/>
    <col min="116" max="116" width="44.36328125" style="58" hidden="1" customWidth="1"/>
    <col min="117" max="117" width="34.90625" style="58" hidden="1" customWidth="1"/>
    <col min="118" max="118" width="45.90625" style="58" hidden="1" customWidth="1"/>
    <col min="119" max="119" width="39.6328125" style="58" hidden="1" customWidth="1"/>
    <col min="120" max="120" width="8.984375E-2" style="58" hidden="1" customWidth="1"/>
    <col min="121" max="121" width="41.453125" style="58" hidden="1" customWidth="1"/>
    <col min="122" max="122" width="34.36328125" style="58" hidden="1" customWidth="1"/>
    <col min="123" max="123" width="36" style="58" hidden="1" customWidth="1"/>
    <col min="124" max="124" width="49.54296875" style="58" hidden="1" customWidth="1"/>
    <col min="125" max="125" width="26.54296875" style="58" hidden="1" customWidth="1"/>
    <col min="126" max="126" width="44.36328125" style="58" hidden="1" customWidth="1"/>
    <col min="127" max="127" width="14" style="58" hidden="1" customWidth="1"/>
    <col min="128" max="128" width="35.08984375" style="58" hidden="1" customWidth="1"/>
    <col min="129" max="129" width="32.54296875" style="58" hidden="1" customWidth="1"/>
    <col min="130" max="130" width="26" style="58" hidden="1" customWidth="1"/>
    <col min="131" max="131" width="42.36328125" style="58" hidden="1" customWidth="1"/>
    <col min="132" max="132" width="39.90625" style="12" hidden="1" customWidth="1"/>
    <col min="133" max="133" width="40.6328125" style="12" hidden="1" customWidth="1"/>
    <col min="134" max="134" width="20.36328125" style="12" hidden="1" customWidth="1"/>
    <col min="135" max="135" width="43.36328125" style="12" hidden="1" customWidth="1"/>
    <col min="136" max="136" width="33.453125" style="12" hidden="1" customWidth="1"/>
    <col min="137" max="137" width="36.36328125" style="12" hidden="1" customWidth="1"/>
    <col min="138" max="138" width="36.6328125" style="12" hidden="1" customWidth="1"/>
    <col min="139" max="139" width="77.36328125" style="12" hidden="1" customWidth="1"/>
    <col min="140" max="140" width="32" style="12" hidden="1" customWidth="1"/>
    <col min="141" max="141" width="10" style="12" hidden="1" customWidth="1"/>
    <col min="142" max="142" width="37.54296875" style="12" hidden="1" customWidth="1"/>
    <col min="143" max="143" width="41.453125" style="12" hidden="1" customWidth="1"/>
    <col min="144" max="144" width="42.36328125" style="12" hidden="1" customWidth="1"/>
    <col min="145" max="145" width="37.08984375" style="12" hidden="1" customWidth="1"/>
    <col min="146" max="146" width="43.6328125" style="12" hidden="1" customWidth="1"/>
    <col min="147" max="147" width="29" style="12" hidden="1" customWidth="1"/>
    <col min="148" max="148" width="47.453125" style="12" hidden="1" customWidth="1"/>
    <col min="149" max="149" width="48.36328125" style="12" hidden="1" customWidth="1"/>
    <col min="150" max="150" width="55.54296875" style="12" hidden="1" customWidth="1"/>
    <col min="151" max="151" width="43" style="12" hidden="1" customWidth="1"/>
    <col min="152" max="152" width="44.54296875" style="12" hidden="1" customWidth="1"/>
    <col min="153" max="153" width="15.6328125" style="12" hidden="1" customWidth="1"/>
    <col min="154" max="154" width="40.90625" style="12" hidden="1" customWidth="1"/>
    <col min="155" max="155" width="72.08984375" style="12" hidden="1" customWidth="1"/>
    <col min="156" max="156" width="56" style="12" hidden="1" customWidth="1"/>
    <col min="157" max="157" width="51.36328125" style="12" hidden="1" customWidth="1"/>
    <col min="158" max="158" width="21.36328125" style="12" hidden="1" customWidth="1"/>
    <col min="159" max="159" width="50.36328125" style="12" hidden="1" customWidth="1"/>
    <col min="160" max="160" width="26.36328125" style="12" hidden="1" customWidth="1"/>
    <col min="161" max="161" width="36.36328125" style="12" hidden="1" customWidth="1"/>
    <col min="162" max="162" width="45.453125" style="12" hidden="1" customWidth="1"/>
    <col min="163" max="163" width="31.36328125" style="12" hidden="1" customWidth="1"/>
    <col min="164" max="164" width="24.36328125" style="12" hidden="1" customWidth="1"/>
    <col min="165" max="165" width="40.36328125" style="12" hidden="1" customWidth="1"/>
    <col min="166" max="166" width="54.54296875" style="12" hidden="1" customWidth="1"/>
    <col min="167" max="167" width="41.90625" style="12" hidden="1" customWidth="1"/>
    <col min="168" max="168" width="42" style="12" hidden="1" customWidth="1"/>
    <col min="169" max="169" width="43.54296875" style="12" hidden="1" customWidth="1"/>
    <col min="170" max="170" width="12.6328125" style="12" hidden="1" customWidth="1"/>
    <col min="171" max="171" width="47.36328125" style="12" hidden="1" customWidth="1"/>
    <col min="172" max="172" width="86.54296875" style="12" hidden="1" customWidth="1"/>
    <col min="173" max="173" width="50.6328125" style="12" hidden="1" customWidth="1"/>
    <col min="174" max="174" width="9.08984375" style="12" customWidth="1"/>
    <col min="175" max="220" width="9.08984375" style="12"/>
  </cols>
  <sheetData>
    <row r="1" spans="1:220" ht="74.25" customHeight="1" thickTop="1" x14ac:dyDescent="0.35">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5"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550000000000000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5">
      <c r="A4" s="380" t="s">
        <v>3390</v>
      </c>
      <c r="B4" s="367" t="s">
        <v>3399</v>
      </c>
      <c r="C4" s="378"/>
      <c r="D4" s="374" t="s">
        <v>3402</v>
      </c>
      <c r="E4" s="359" t="s">
        <v>52</v>
      </c>
      <c r="F4" s="360" t="s">
        <v>2617</v>
      </c>
      <c r="G4" s="643" t="s">
        <v>2618</v>
      </c>
      <c r="H4" s="644"/>
      <c r="I4" s="645" t="s">
        <v>2702</v>
      </c>
      <c r="J4" s="646"/>
      <c r="K4" s="647"/>
      <c r="L4" s="648"/>
      <c r="M4" s="361" t="s">
        <v>2619</v>
      </c>
      <c r="N4" s="237" t="s">
        <v>2615</v>
      </c>
      <c r="O4" s="649" t="s">
        <v>3416</v>
      </c>
      <c r="P4" s="650"/>
      <c r="Q4" s="650"/>
      <c r="R4" s="650"/>
      <c r="S4" s="650"/>
      <c r="T4" s="650"/>
      <c r="U4" s="651"/>
      <c r="V4" s="652" t="s">
        <v>2703</v>
      </c>
      <c r="W4" s="653"/>
      <c r="X4" s="653"/>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5" customHeight="1" thickTop="1" x14ac:dyDescent="0.4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5" customHeight="1" x14ac:dyDescent="0.6">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5" customHeight="1" x14ac:dyDescent="0.4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5" customHeight="1" thickBot="1" x14ac:dyDescent="0.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4">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5" thickTop="1" thickBot="1" x14ac:dyDescent="0.4">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5" thickTop="1" thickBot="1" x14ac:dyDescent="0.4">
      <c r="A11" s="641" t="s">
        <v>3391</v>
      </c>
      <c r="B11" s="642"/>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 thickTop="1" x14ac:dyDescent="0.4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x14ac:dyDescent="0.6">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5" x14ac:dyDescent="0.4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5" x14ac:dyDescent="0.4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5" x14ac:dyDescent="0.4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5" x14ac:dyDescent="0.4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5" x14ac:dyDescent="0.4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5" x14ac:dyDescent="0.4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5" x14ac:dyDescent="0.4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5" x14ac:dyDescent="0.4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5" x14ac:dyDescent="0.4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5" x14ac:dyDescent="0.4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5" x14ac:dyDescent="0.4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5" x14ac:dyDescent="0.4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5" x14ac:dyDescent="0.4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5" x14ac:dyDescent="0.4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5" x14ac:dyDescent="0.4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5" x14ac:dyDescent="0.4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5" x14ac:dyDescent="0.4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5" x14ac:dyDescent="0.4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5" x14ac:dyDescent="0.4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5" x14ac:dyDescent="0.4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5" x14ac:dyDescent="0.4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5" x14ac:dyDescent="0.4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5" x14ac:dyDescent="0.4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5" x14ac:dyDescent="0.4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5" x14ac:dyDescent="0.4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5" x14ac:dyDescent="0.4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5" x14ac:dyDescent="0.4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5" x14ac:dyDescent="0.4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5" x14ac:dyDescent="0.4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5" x14ac:dyDescent="0.4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5" x14ac:dyDescent="0.4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5" x14ac:dyDescent="0.4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5" x14ac:dyDescent="0.4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5" x14ac:dyDescent="0.4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5" x14ac:dyDescent="0.4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5" x14ac:dyDescent="0.4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5" x14ac:dyDescent="0.4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5" x14ac:dyDescent="0.4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5" x14ac:dyDescent="0.4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5" x14ac:dyDescent="0.4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5" x14ac:dyDescent="0.4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5" x14ac:dyDescent="0.4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5" x14ac:dyDescent="0.4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5" x14ac:dyDescent="0.4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5" x14ac:dyDescent="0.4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5" x14ac:dyDescent="0.4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5" x14ac:dyDescent="0.4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5" x14ac:dyDescent="0.4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5" x14ac:dyDescent="0.4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5" x14ac:dyDescent="0.4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5" x14ac:dyDescent="0.4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5" x14ac:dyDescent="0.4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5" x14ac:dyDescent="0.4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5" x14ac:dyDescent="0.4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5" x14ac:dyDescent="0.4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5" x14ac:dyDescent="0.4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5" x14ac:dyDescent="0.4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5" x14ac:dyDescent="0.4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5" x14ac:dyDescent="0.4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5" x14ac:dyDescent="0.4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5" x14ac:dyDescent="0.4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5" x14ac:dyDescent="0.4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5" x14ac:dyDescent="0.4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5" x14ac:dyDescent="0.4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5" x14ac:dyDescent="0.4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5" x14ac:dyDescent="0.4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5" x14ac:dyDescent="0.4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5" x14ac:dyDescent="0.4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5" x14ac:dyDescent="0.4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5" x14ac:dyDescent="0.4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5" x14ac:dyDescent="0.4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5" x14ac:dyDescent="0.4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5" x14ac:dyDescent="0.4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5" x14ac:dyDescent="0.4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5" x14ac:dyDescent="0.4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5" x14ac:dyDescent="0.4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5" x14ac:dyDescent="0.4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5" x14ac:dyDescent="0.4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5" x14ac:dyDescent="0.4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5" x14ac:dyDescent="0.4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5" x14ac:dyDescent="0.4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5" x14ac:dyDescent="0.4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5" x14ac:dyDescent="0.4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5" x14ac:dyDescent="0.4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5" x14ac:dyDescent="0.4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5" x14ac:dyDescent="0.4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5" x14ac:dyDescent="0.4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5" x14ac:dyDescent="0.4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5" x14ac:dyDescent="0.4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5" x14ac:dyDescent="0.4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5" x14ac:dyDescent="0.4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5" x14ac:dyDescent="0.4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5" x14ac:dyDescent="0.4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5" x14ac:dyDescent="0.4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5" x14ac:dyDescent="0.4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5" x14ac:dyDescent="0.4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5" x14ac:dyDescent="0.4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5" x14ac:dyDescent="0.4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5" x14ac:dyDescent="0.4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5" x14ac:dyDescent="0.4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5" x14ac:dyDescent="0.4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5" x14ac:dyDescent="0.4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5" x14ac:dyDescent="0.4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5" x14ac:dyDescent="0.4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5" x14ac:dyDescent="0.4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5" x14ac:dyDescent="0.4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5" x14ac:dyDescent="0.4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5" x14ac:dyDescent="0.4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5" x14ac:dyDescent="0.4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5" x14ac:dyDescent="0.4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5" x14ac:dyDescent="0.4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5" x14ac:dyDescent="0.4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5" x14ac:dyDescent="0.4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5" x14ac:dyDescent="0.4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5" x14ac:dyDescent="0.4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5" x14ac:dyDescent="0.4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5" x14ac:dyDescent="0.4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5" x14ac:dyDescent="0.4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5" x14ac:dyDescent="0.4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5" x14ac:dyDescent="0.4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5" x14ac:dyDescent="0.4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5" x14ac:dyDescent="0.4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5" x14ac:dyDescent="0.4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5" x14ac:dyDescent="0.4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5" x14ac:dyDescent="0.4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5" x14ac:dyDescent="0.4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5" x14ac:dyDescent="0.4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5" x14ac:dyDescent="0.4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5" x14ac:dyDescent="0.4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5" x14ac:dyDescent="0.4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5" x14ac:dyDescent="0.4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5" x14ac:dyDescent="0.4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5" x14ac:dyDescent="0.4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5" x14ac:dyDescent="0.4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5" x14ac:dyDescent="0.4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5" x14ac:dyDescent="0.4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5" x14ac:dyDescent="0.4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5" x14ac:dyDescent="0.4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5" x14ac:dyDescent="0.4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5" x14ac:dyDescent="0.4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5" x14ac:dyDescent="0.4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5" x14ac:dyDescent="0.4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5" x14ac:dyDescent="0.4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5" x14ac:dyDescent="0.4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5" x14ac:dyDescent="0.4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5" x14ac:dyDescent="0.4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5" x14ac:dyDescent="0.4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5" x14ac:dyDescent="0.4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5" x14ac:dyDescent="0.4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5" x14ac:dyDescent="0.4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5" x14ac:dyDescent="0.4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5" x14ac:dyDescent="0.4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5" x14ac:dyDescent="0.4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5" x14ac:dyDescent="0.4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5" x14ac:dyDescent="0.4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5" x14ac:dyDescent="0.4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5" x14ac:dyDescent="0.4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5" x14ac:dyDescent="0.4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5" x14ac:dyDescent="0.4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5" x14ac:dyDescent="0.4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5" x14ac:dyDescent="0.4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5" x14ac:dyDescent="0.4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5" x14ac:dyDescent="0.4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5" x14ac:dyDescent="0.4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5" x14ac:dyDescent="0.4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5" x14ac:dyDescent="0.4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5" x14ac:dyDescent="0.4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5" x14ac:dyDescent="0.4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5" x14ac:dyDescent="0.4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5" x14ac:dyDescent="0.4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5" x14ac:dyDescent="0.4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5" x14ac:dyDescent="0.4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5" x14ac:dyDescent="0.4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5" x14ac:dyDescent="0.4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5" x14ac:dyDescent="0.4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5" x14ac:dyDescent="0.4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5" x14ac:dyDescent="0.4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5" x14ac:dyDescent="0.4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5" x14ac:dyDescent="0.4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5" x14ac:dyDescent="0.4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5" x14ac:dyDescent="0.4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5" x14ac:dyDescent="0.4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5" x14ac:dyDescent="0.4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5" x14ac:dyDescent="0.4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5" x14ac:dyDescent="0.4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5" x14ac:dyDescent="0.4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5" x14ac:dyDescent="0.4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5" x14ac:dyDescent="0.4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5" x14ac:dyDescent="0.4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5" x14ac:dyDescent="0.4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5" x14ac:dyDescent="0.4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5" x14ac:dyDescent="0.4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5" x14ac:dyDescent="0.4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5" x14ac:dyDescent="0.4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5" x14ac:dyDescent="0.4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5" x14ac:dyDescent="0.4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5" x14ac:dyDescent="0.4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5" x14ac:dyDescent="0.4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5" x14ac:dyDescent="0.4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5" x14ac:dyDescent="0.4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5" x14ac:dyDescent="0.4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5" x14ac:dyDescent="0.4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5" x14ac:dyDescent="0.4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5" x14ac:dyDescent="0.4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5" x14ac:dyDescent="0.4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5" x14ac:dyDescent="0.4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5" x14ac:dyDescent="0.4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5" x14ac:dyDescent="0.4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5" x14ac:dyDescent="0.4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5" x14ac:dyDescent="0.4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5" x14ac:dyDescent="0.4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5" x14ac:dyDescent="0.4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5" x14ac:dyDescent="0.4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5" x14ac:dyDescent="0.4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5" x14ac:dyDescent="0.4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5" x14ac:dyDescent="0.4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5" x14ac:dyDescent="0.4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5" x14ac:dyDescent="0.4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5" x14ac:dyDescent="0.4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5" x14ac:dyDescent="0.4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5" x14ac:dyDescent="0.4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5" x14ac:dyDescent="0.4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5" x14ac:dyDescent="0.4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5" x14ac:dyDescent="0.4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5" x14ac:dyDescent="0.4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5" x14ac:dyDescent="0.4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5" x14ac:dyDescent="0.4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5" x14ac:dyDescent="0.4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5" x14ac:dyDescent="0.4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5" x14ac:dyDescent="0.4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5" x14ac:dyDescent="0.4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5" x14ac:dyDescent="0.4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5" x14ac:dyDescent="0.4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5" x14ac:dyDescent="0.4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5" x14ac:dyDescent="0.4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5" x14ac:dyDescent="0.4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5" x14ac:dyDescent="0.4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5" x14ac:dyDescent="0.4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5" x14ac:dyDescent="0.4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5" x14ac:dyDescent="0.4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5" x14ac:dyDescent="0.4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5" x14ac:dyDescent="0.4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5" x14ac:dyDescent="0.4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5" x14ac:dyDescent="0.4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5" x14ac:dyDescent="0.4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5" x14ac:dyDescent="0.4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5" x14ac:dyDescent="0.4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5" x14ac:dyDescent="0.4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5" x14ac:dyDescent="0.4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5" x14ac:dyDescent="0.4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5" x14ac:dyDescent="0.4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5" x14ac:dyDescent="0.4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5" x14ac:dyDescent="0.4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5" x14ac:dyDescent="0.4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5" x14ac:dyDescent="0.4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5" x14ac:dyDescent="0.4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5" x14ac:dyDescent="0.4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5" x14ac:dyDescent="0.4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5" x14ac:dyDescent="0.4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5" x14ac:dyDescent="0.4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5" x14ac:dyDescent="0.4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5" x14ac:dyDescent="0.4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5" x14ac:dyDescent="0.4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5" x14ac:dyDescent="0.4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5" x14ac:dyDescent="0.4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5" x14ac:dyDescent="0.4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5" x14ac:dyDescent="0.4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5" x14ac:dyDescent="0.4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5" x14ac:dyDescent="0.4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5" x14ac:dyDescent="0.4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5" x14ac:dyDescent="0.4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5" x14ac:dyDescent="0.4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5" x14ac:dyDescent="0.4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5" x14ac:dyDescent="0.4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5" x14ac:dyDescent="0.4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5" x14ac:dyDescent="0.4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5" x14ac:dyDescent="0.4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5" x14ac:dyDescent="0.4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5" x14ac:dyDescent="0.4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5" x14ac:dyDescent="0.4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5" x14ac:dyDescent="0.4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5" x14ac:dyDescent="0.4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5" x14ac:dyDescent="0.4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5" x14ac:dyDescent="0.4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5" x14ac:dyDescent="0.4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5" x14ac:dyDescent="0.4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5" x14ac:dyDescent="0.4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5" x14ac:dyDescent="0.4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5" x14ac:dyDescent="0.4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5" x14ac:dyDescent="0.4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5" x14ac:dyDescent="0.4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5" x14ac:dyDescent="0.4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5" x14ac:dyDescent="0.4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5" x14ac:dyDescent="0.4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5" x14ac:dyDescent="0.4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5" x14ac:dyDescent="0.4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5" x14ac:dyDescent="0.4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5" x14ac:dyDescent="0.4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5" x14ac:dyDescent="0.4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5" x14ac:dyDescent="0.4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5" x14ac:dyDescent="0.4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5" x14ac:dyDescent="0.4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5" x14ac:dyDescent="0.4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5" x14ac:dyDescent="0.4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5" x14ac:dyDescent="0.4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5" x14ac:dyDescent="0.4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5" x14ac:dyDescent="0.4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5" x14ac:dyDescent="0.4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5" x14ac:dyDescent="0.4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5" x14ac:dyDescent="0.4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5" x14ac:dyDescent="0.4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5" x14ac:dyDescent="0.4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5" x14ac:dyDescent="0.4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5" x14ac:dyDescent="0.4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5" x14ac:dyDescent="0.4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5" x14ac:dyDescent="0.4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5" x14ac:dyDescent="0.4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5" x14ac:dyDescent="0.4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5" x14ac:dyDescent="0.4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5" x14ac:dyDescent="0.4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5" x14ac:dyDescent="0.4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5" x14ac:dyDescent="0.4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5" x14ac:dyDescent="0.4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5" x14ac:dyDescent="0.4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5" x14ac:dyDescent="0.4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5" x14ac:dyDescent="0.4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5" x14ac:dyDescent="0.4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5" x14ac:dyDescent="0.4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5" x14ac:dyDescent="0.4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5" x14ac:dyDescent="0.4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5" x14ac:dyDescent="0.4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5" x14ac:dyDescent="0.4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5" x14ac:dyDescent="0.4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5" x14ac:dyDescent="0.4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5" x14ac:dyDescent="0.4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5" x14ac:dyDescent="0.4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5" x14ac:dyDescent="0.4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5" x14ac:dyDescent="0.4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5" x14ac:dyDescent="0.4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5" x14ac:dyDescent="0.4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5" x14ac:dyDescent="0.4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5" x14ac:dyDescent="0.4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5" x14ac:dyDescent="0.4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5" x14ac:dyDescent="0.4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5" x14ac:dyDescent="0.4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5" x14ac:dyDescent="0.4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5" x14ac:dyDescent="0.4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5" x14ac:dyDescent="0.4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5" x14ac:dyDescent="0.4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5" x14ac:dyDescent="0.4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5" x14ac:dyDescent="0.4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5" x14ac:dyDescent="0.4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5" x14ac:dyDescent="0.4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5" x14ac:dyDescent="0.4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5" x14ac:dyDescent="0.4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5" x14ac:dyDescent="0.4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5" x14ac:dyDescent="0.4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5" x14ac:dyDescent="0.4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5" x14ac:dyDescent="0.4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5" x14ac:dyDescent="0.4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5" x14ac:dyDescent="0.4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5" x14ac:dyDescent="0.4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5" x14ac:dyDescent="0.4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5" x14ac:dyDescent="0.4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5" x14ac:dyDescent="0.4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5" x14ac:dyDescent="0.4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5" x14ac:dyDescent="0.4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5" x14ac:dyDescent="0.4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5" x14ac:dyDescent="0.4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5" x14ac:dyDescent="0.4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5" x14ac:dyDescent="0.4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5" x14ac:dyDescent="0.4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5" x14ac:dyDescent="0.4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5" x14ac:dyDescent="0.4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5" x14ac:dyDescent="0.4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5" x14ac:dyDescent="0.4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5" x14ac:dyDescent="0.4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5" x14ac:dyDescent="0.4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5" x14ac:dyDescent="0.4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5" x14ac:dyDescent="0.4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5" x14ac:dyDescent="0.4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5" x14ac:dyDescent="0.4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5" x14ac:dyDescent="0.4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5" x14ac:dyDescent="0.4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5" x14ac:dyDescent="0.4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5" x14ac:dyDescent="0.4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5" x14ac:dyDescent="0.4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5" x14ac:dyDescent="0.4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5" x14ac:dyDescent="0.4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5" x14ac:dyDescent="0.4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5" x14ac:dyDescent="0.4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5" x14ac:dyDescent="0.4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5" x14ac:dyDescent="0.4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5" x14ac:dyDescent="0.4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5" x14ac:dyDescent="0.4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5" x14ac:dyDescent="0.4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5" x14ac:dyDescent="0.4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5" x14ac:dyDescent="0.4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5" x14ac:dyDescent="0.4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5" x14ac:dyDescent="0.4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5" x14ac:dyDescent="0.4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5" x14ac:dyDescent="0.4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5" x14ac:dyDescent="0.4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5" x14ac:dyDescent="0.4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5" x14ac:dyDescent="0.4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5" x14ac:dyDescent="0.4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5" x14ac:dyDescent="0.4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5" x14ac:dyDescent="0.4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5" x14ac:dyDescent="0.4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5" x14ac:dyDescent="0.4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5" x14ac:dyDescent="0.4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5" x14ac:dyDescent="0.4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5" x14ac:dyDescent="0.4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5" x14ac:dyDescent="0.4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5" x14ac:dyDescent="0.4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5" x14ac:dyDescent="0.4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5" x14ac:dyDescent="0.4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5" x14ac:dyDescent="0.4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5" x14ac:dyDescent="0.4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5" x14ac:dyDescent="0.4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5" x14ac:dyDescent="0.4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5" x14ac:dyDescent="0.4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5" x14ac:dyDescent="0.4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5" x14ac:dyDescent="0.4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5" x14ac:dyDescent="0.4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5" x14ac:dyDescent="0.4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5" x14ac:dyDescent="0.4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5" x14ac:dyDescent="0.4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5" x14ac:dyDescent="0.4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5" x14ac:dyDescent="0.4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5" x14ac:dyDescent="0.4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5" x14ac:dyDescent="0.4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5" x14ac:dyDescent="0.4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5" x14ac:dyDescent="0.4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5" x14ac:dyDescent="0.4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5" x14ac:dyDescent="0.4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5" x14ac:dyDescent="0.4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5" x14ac:dyDescent="0.4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5" x14ac:dyDescent="0.4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5" x14ac:dyDescent="0.4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5" x14ac:dyDescent="0.4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5" x14ac:dyDescent="0.4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5" x14ac:dyDescent="0.4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5" x14ac:dyDescent="0.4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5" x14ac:dyDescent="0.4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5" x14ac:dyDescent="0.4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5" x14ac:dyDescent="0.4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5" x14ac:dyDescent="0.4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5" x14ac:dyDescent="0.4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5" x14ac:dyDescent="0.4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5" x14ac:dyDescent="0.4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5" x14ac:dyDescent="0.4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5" x14ac:dyDescent="0.4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5" x14ac:dyDescent="0.4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5" x14ac:dyDescent="0.4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5" x14ac:dyDescent="0.4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5" x14ac:dyDescent="0.4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5" x14ac:dyDescent="0.4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5" x14ac:dyDescent="0.4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5" x14ac:dyDescent="0.4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5" x14ac:dyDescent="0.4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5" x14ac:dyDescent="0.4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5" x14ac:dyDescent="0.4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5" x14ac:dyDescent="0.4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5" x14ac:dyDescent="0.4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5" x14ac:dyDescent="0.4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5" x14ac:dyDescent="0.4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5" x14ac:dyDescent="0.4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5" x14ac:dyDescent="0.4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5" x14ac:dyDescent="0.4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5" x14ac:dyDescent="0.4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5" x14ac:dyDescent="0.4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5" x14ac:dyDescent="0.4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5" x14ac:dyDescent="0.4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5" x14ac:dyDescent="0.4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5" x14ac:dyDescent="0.4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5" x14ac:dyDescent="0.4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5" x14ac:dyDescent="0.4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5" x14ac:dyDescent="0.4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5" x14ac:dyDescent="0.4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5" x14ac:dyDescent="0.4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5" x14ac:dyDescent="0.4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5" x14ac:dyDescent="0.4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5" x14ac:dyDescent="0.4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5" x14ac:dyDescent="0.4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5" x14ac:dyDescent="0.4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5" x14ac:dyDescent="0.4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5" x14ac:dyDescent="0.4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5" x14ac:dyDescent="0.4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5" x14ac:dyDescent="0.4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5" x14ac:dyDescent="0.4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5" x14ac:dyDescent="0.4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5" x14ac:dyDescent="0.4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5" x14ac:dyDescent="0.4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5" x14ac:dyDescent="0.4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5" x14ac:dyDescent="0.4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5" x14ac:dyDescent="0.4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5" x14ac:dyDescent="0.4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5" x14ac:dyDescent="0.4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5" x14ac:dyDescent="0.4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5" x14ac:dyDescent="0.4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5" x14ac:dyDescent="0.4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5" x14ac:dyDescent="0.4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5" x14ac:dyDescent="0.4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5" x14ac:dyDescent="0.4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5" x14ac:dyDescent="0.4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5" x14ac:dyDescent="0.4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5" x14ac:dyDescent="0.4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5" x14ac:dyDescent="0.4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5" x14ac:dyDescent="0.4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5" x14ac:dyDescent="0.4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5" x14ac:dyDescent="0.4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5" x14ac:dyDescent="0.4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5" x14ac:dyDescent="0.4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5" x14ac:dyDescent="0.4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5" x14ac:dyDescent="0.4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5" x14ac:dyDescent="0.4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5" x14ac:dyDescent="0.4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5" x14ac:dyDescent="0.4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5" x14ac:dyDescent="0.4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5" x14ac:dyDescent="0.4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5" x14ac:dyDescent="0.4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5" x14ac:dyDescent="0.4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5" x14ac:dyDescent="0.4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5" x14ac:dyDescent="0.4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5" x14ac:dyDescent="0.4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5" x14ac:dyDescent="0.4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5" x14ac:dyDescent="0.4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5" x14ac:dyDescent="0.4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5" x14ac:dyDescent="0.4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5" x14ac:dyDescent="0.4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5" x14ac:dyDescent="0.4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5" x14ac:dyDescent="0.4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5" x14ac:dyDescent="0.4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5" x14ac:dyDescent="0.4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5" x14ac:dyDescent="0.4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5" x14ac:dyDescent="0.4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5" x14ac:dyDescent="0.4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5" x14ac:dyDescent="0.4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5" x14ac:dyDescent="0.4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5" x14ac:dyDescent="0.4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5" x14ac:dyDescent="0.4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5" x14ac:dyDescent="0.4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5" x14ac:dyDescent="0.4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5" x14ac:dyDescent="0.4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5" x14ac:dyDescent="0.4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5" x14ac:dyDescent="0.4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5" x14ac:dyDescent="0.4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5" x14ac:dyDescent="0.4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5" x14ac:dyDescent="0.4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5" x14ac:dyDescent="0.4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5" x14ac:dyDescent="0.4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5" x14ac:dyDescent="0.4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5" x14ac:dyDescent="0.4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5" x14ac:dyDescent="0.4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5" x14ac:dyDescent="0.4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5" x14ac:dyDescent="0.4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5" x14ac:dyDescent="0.4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5" x14ac:dyDescent="0.4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5" x14ac:dyDescent="0.4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5" x14ac:dyDescent="0.4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5" x14ac:dyDescent="0.4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5" x14ac:dyDescent="0.4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5" x14ac:dyDescent="0.4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5" x14ac:dyDescent="0.4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5" x14ac:dyDescent="0.4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5" x14ac:dyDescent="0.4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5" x14ac:dyDescent="0.4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5" x14ac:dyDescent="0.4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5" x14ac:dyDescent="0.4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5" x14ac:dyDescent="0.4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5" x14ac:dyDescent="0.4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5" x14ac:dyDescent="0.4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5" x14ac:dyDescent="0.4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5" x14ac:dyDescent="0.4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5" x14ac:dyDescent="0.4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5" x14ac:dyDescent="0.4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5" x14ac:dyDescent="0.4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5" x14ac:dyDescent="0.4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5" x14ac:dyDescent="0.4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5" x14ac:dyDescent="0.4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5" x14ac:dyDescent="0.4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5" x14ac:dyDescent="0.4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5" x14ac:dyDescent="0.4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5" x14ac:dyDescent="0.4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5" x14ac:dyDescent="0.4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5" x14ac:dyDescent="0.4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5" x14ac:dyDescent="0.4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5" x14ac:dyDescent="0.4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5" x14ac:dyDescent="0.4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5" x14ac:dyDescent="0.4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5" x14ac:dyDescent="0.4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5" x14ac:dyDescent="0.4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5" x14ac:dyDescent="0.4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5" x14ac:dyDescent="0.4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5" x14ac:dyDescent="0.4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5" x14ac:dyDescent="0.4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5" x14ac:dyDescent="0.4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5" x14ac:dyDescent="0.4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5" x14ac:dyDescent="0.4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5" x14ac:dyDescent="0.4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5" x14ac:dyDescent="0.4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5" x14ac:dyDescent="0.4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5" x14ac:dyDescent="0.4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5" x14ac:dyDescent="0.4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5" x14ac:dyDescent="0.4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5" x14ac:dyDescent="0.4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5" x14ac:dyDescent="0.4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5" x14ac:dyDescent="0.4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5" x14ac:dyDescent="0.4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5" x14ac:dyDescent="0.4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5" x14ac:dyDescent="0.4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5" x14ac:dyDescent="0.4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5" x14ac:dyDescent="0.4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5" x14ac:dyDescent="0.4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5" x14ac:dyDescent="0.4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5" x14ac:dyDescent="0.4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5" x14ac:dyDescent="0.4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5" x14ac:dyDescent="0.4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5" x14ac:dyDescent="0.4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5" x14ac:dyDescent="0.4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5" x14ac:dyDescent="0.4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5" x14ac:dyDescent="0.4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5" x14ac:dyDescent="0.4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5" x14ac:dyDescent="0.4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5" x14ac:dyDescent="0.4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5" x14ac:dyDescent="0.4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5" x14ac:dyDescent="0.4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5" x14ac:dyDescent="0.4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5" x14ac:dyDescent="0.4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5" x14ac:dyDescent="0.4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5" x14ac:dyDescent="0.4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5" x14ac:dyDescent="0.4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5" x14ac:dyDescent="0.4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5" x14ac:dyDescent="0.4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5" x14ac:dyDescent="0.4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5" x14ac:dyDescent="0.4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5" x14ac:dyDescent="0.4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5" x14ac:dyDescent="0.4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5" x14ac:dyDescent="0.4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5" x14ac:dyDescent="0.4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5" x14ac:dyDescent="0.4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5" x14ac:dyDescent="0.4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5" x14ac:dyDescent="0.4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5" x14ac:dyDescent="0.4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5" x14ac:dyDescent="0.4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5" x14ac:dyDescent="0.4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5" x14ac:dyDescent="0.4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5" x14ac:dyDescent="0.4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5" x14ac:dyDescent="0.4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5" x14ac:dyDescent="0.4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5" x14ac:dyDescent="0.4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5" x14ac:dyDescent="0.4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5" x14ac:dyDescent="0.4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5" x14ac:dyDescent="0.4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5" x14ac:dyDescent="0.4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5" x14ac:dyDescent="0.4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5" x14ac:dyDescent="0.4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5" x14ac:dyDescent="0.4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5" x14ac:dyDescent="0.4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5" x14ac:dyDescent="0.4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5" x14ac:dyDescent="0.4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5" x14ac:dyDescent="0.4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5" x14ac:dyDescent="0.4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5" x14ac:dyDescent="0.4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5" x14ac:dyDescent="0.4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5" x14ac:dyDescent="0.4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5" x14ac:dyDescent="0.4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5" x14ac:dyDescent="0.4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5" x14ac:dyDescent="0.4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5" x14ac:dyDescent="0.4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5" x14ac:dyDescent="0.4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5" x14ac:dyDescent="0.4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5" x14ac:dyDescent="0.4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5" x14ac:dyDescent="0.4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5" x14ac:dyDescent="0.4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5" x14ac:dyDescent="0.4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5" x14ac:dyDescent="0.4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5" x14ac:dyDescent="0.4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5" x14ac:dyDescent="0.4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5" x14ac:dyDescent="0.4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5" x14ac:dyDescent="0.4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5" x14ac:dyDescent="0.4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5" x14ac:dyDescent="0.4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5" x14ac:dyDescent="0.4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5" x14ac:dyDescent="0.4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5" x14ac:dyDescent="0.4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5" x14ac:dyDescent="0.4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5" x14ac:dyDescent="0.4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5" x14ac:dyDescent="0.4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5" x14ac:dyDescent="0.4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5" x14ac:dyDescent="0.4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5" x14ac:dyDescent="0.4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5" x14ac:dyDescent="0.4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5" x14ac:dyDescent="0.4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5" x14ac:dyDescent="0.4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5" x14ac:dyDescent="0.4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5" x14ac:dyDescent="0.4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5" x14ac:dyDescent="0.4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5" x14ac:dyDescent="0.4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5" x14ac:dyDescent="0.4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5" x14ac:dyDescent="0.4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5" x14ac:dyDescent="0.4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5" x14ac:dyDescent="0.4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5" x14ac:dyDescent="0.4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5" x14ac:dyDescent="0.4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5" x14ac:dyDescent="0.4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5" x14ac:dyDescent="0.4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5" x14ac:dyDescent="0.4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5" x14ac:dyDescent="0.4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5" x14ac:dyDescent="0.4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5" x14ac:dyDescent="0.4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5" x14ac:dyDescent="0.4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5" x14ac:dyDescent="0.4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5" x14ac:dyDescent="0.4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5" x14ac:dyDescent="0.4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5" x14ac:dyDescent="0.4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5" x14ac:dyDescent="0.4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5" x14ac:dyDescent="0.4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5" x14ac:dyDescent="0.4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5" x14ac:dyDescent="0.4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5" x14ac:dyDescent="0.4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5" x14ac:dyDescent="0.4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5" x14ac:dyDescent="0.4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5" x14ac:dyDescent="0.4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5" x14ac:dyDescent="0.4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5" x14ac:dyDescent="0.4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5" x14ac:dyDescent="0.4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5" x14ac:dyDescent="0.4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5" x14ac:dyDescent="0.4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5" x14ac:dyDescent="0.4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5" x14ac:dyDescent="0.4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5" x14ac:dyDescent="0.4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5" x14ac:dyDescent="0.4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5" x14ac:dyDescent="0.4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5" x14ac:dyDescent="0.4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5" x14ac:dyDescent="0.4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5" x14ac:dyDescent="0.4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5" x14ac:dyDescent="0.4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5" x14ac:dyDescent="0.4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5" x14ac:dyDescent="0.4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5" x14ac:dyDescent="0.4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5" x14ac:dyDescent="0.4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5" x14ac:dyDescent="0.4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5" x14ac:dyDescent="0.4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5" x14ac:dyDescent="0.4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5" x14ac:dyDescent="0.4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5" x14ac:dyDescent="0.4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5" x14ac:dyDescent="0.4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5" x14ac:dyDescent="0.4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5" x14ac:dyDescent="0.4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5" x14ac:dyDescent="0.4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5" x14ac:dyDescent="0.4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5" x14ac:dyDescent="0.4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5" x14ac:dyDescent="0.4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5" x14ac:dyDescent="0.4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5" x14ac:dyDescent="0.4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5" x14ac:dyDescent="0.4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5" x14ac:dyDescent="0.4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5" x14ac:dyDescent="0.4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5" x14ac:dyDescent="0.4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5" x14ac:dyDescent="0.4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5" x14ac:dyDescent="0.4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5" x14ac:dyDescent="0.4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5" x14ac:dyDescent="0.4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5" x14ac:dyDescent="0.4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5" x14ac:dyDescent="0.4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5" x14ac:dyDescent="0.4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5" x14ac:dyDescent="0.4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5" x14ac:dyDescent="0.4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5" x14ac:dyDescent="0.4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5" x14ac:dyDescent="0.4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5" x14ac:dyDescent="0.4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5" x14ac:dyDescent="0.4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5" x14ac:dyDescent="0.4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5" x14ac:dyDescent="0.4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5" x14ac:dyDescent="0.4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5" x14ac:dyDescent="0.4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5" x14ac:dyDescent="0.4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5" x14ac:dyDescent="0.4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5" x14ac:dyDescent="0.4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5" x14ac:dyDescent="0.4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5" x14ac:dyDescent="0.4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5" x14ac:dyDescent="0.4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5" x14ac:dyDescent="0.4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5" x14ac:dyDescent="0.4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5" x14ac:dyDescent="0.4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5" x14ac:dyDescent="0.4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5" x14ac:dyDescent="0.4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5" x14ac:dyDescent="0.4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5" x14ac:dyDescent="0.4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5" x14ac:dyDescent="0.4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5" x14ac:dyDescent="0.4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5" x14ac:dyDescent="0.4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5" x14ac:dyDescent="0.4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5" x14ac:dyDescent="0.4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5" x14ac:dyDescent="0.4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5" x14ac:dyDescent="0.4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5" x14ac:dyDescent="0.4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5" x14ac:dyDescent="0.4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5" x14ac:dyDescent="0.4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5" x14ac:dyDescent="0.4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5" x14ac:dyDescent="0.4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5" x14ac:dyDescent="0.4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5" x14ac:dyDescent="0.4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5" x14ac:dyDescent="0.4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5" x14ac:dyDescent="0.4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5" x14ac:dyDescent="0.4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5" x14ac:dyDescent="0.4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5" x14ac:dyDescent="0.4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5" x14ac:dyDescent="0.4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5" x14ac:dyDescent="0.4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5" x14ac:dyDescent="0.4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5" x14ac:dyDescent="0.4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5" x14ac:dyDescent="0.4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5" x14ac:dyDescent="0.4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5" x14ac:dyDescent="0.4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5" x14ac:dyDescent="0.4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5" x14ac:dyDescent="0.4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5" x14ac:dyDescent="0.4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5" x14ac:dyDescent="0.4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5" x14ac:dyDescent="0.4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5" x14ac:dyDescent="0.4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5" x14ac:dyDescent="0.4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5" x14ac:dyDescent="0.4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5" x14ac:dyDescent="0.4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5" x14ac:dyDescent="0.4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5" x14ac:dyDescent="0.4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5" x14ac:dyDescent="0.4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5" x14ac:dyDescent="0.4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5" x14ac:dyDescent="0.4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5" x14ac:dyDescent="0.4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5" x14ac:dyDescent="0.4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5" x14ac:dyDescent="0.4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5" x14ac:dyDescent="0.4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5" x14ac:dyDescent="0.4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5" x14ac:dyDescent="0.4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5" x14ac:dyDescent="0.4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5" x14ac:dyDescent="0.4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5" x14ac:dyDescent="0.4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5" x14ac:dyDescent="0.4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5" x14ac:dyDescent="0.4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5" x14ac:dyDescent="0.4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5" x14ac:dyDescent="0.4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5" x14ac:dyDescent="0.4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5" x14ac:dyDescent="0.4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5" x14ac:dyDescent="0.4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5" x14ac:dyDescent="0.4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5" x14ac:dyDescent="0.4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5" x14ac:dyDescent="0.4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5" x14ac:dyDescent="0.4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5" x14ac:dyDescent="0.4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5" x14ac:dyDescent="0.4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5" x14ac:dyDescent="0.4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5" x14ac:dyDescent="0.4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5" x14ac:dyDescent="0.4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5" x14ac:dyDescent="0.4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5" x14ac:dyDescent="0.4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5" x14ac:dyDescent="0.4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5" x14ac:dyDescent="0.4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5" x14ac:dyDescent="0.4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5" x14ac:dyDescent="0.4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5" x14ac:dyDescent="0.4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5" x14ac:dyDescent="0.4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5" x14ac:dyDescent="0.4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5" x14ac:dyDescent="0.4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5" x14ac:dyDescent="0.4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5" x14ac:dyDescent="0.4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5" x14ac:dyDescent="0.4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5" x14ac:dyDescent="0.4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5" x14ac:dyDescent="0.4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5" x14ac:dyDescent="0.4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5" x14ac:dyDescent="0.4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5" x14ac:dyDescent="0.4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5" x14ac:dyDescent="0.4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5" x14ac:dyDescent="0.4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5" x14ac:dyDescent="0.4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5" x14ac:dyDescent="0.4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5" x14ac:dyDescent="0.4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5" x14ac:dyDescent="0.4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5" x14ac:dyDescent="0.4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5" x14ac:dyDescent="0.4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5" x14ac:dyDescent="0.4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5" x14ac:dyDescent="0.4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5" x14ac:dyDescent="0.4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5" x14ac:dyDescent="0.4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5" x14ac:dyDescent="0.4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5" x14ac:dyDescent="0.4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5" x14ac:dyDescent="0.4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5" x14ac:dyDescent="0.4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5" x14ac:dyDescent="0.4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5" x14ac:dyDescent="0.4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5" x14ac:dyDescent="0.4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5" x14ac:dyDescent="0.4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5" x14ac:dyDescent="0.4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5" x14ac:dyDescent="0.4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5" x14ac:dyDescent="0.4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5" x14ac:dyDescent="0.4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5" x14ac:dyDescent="0.4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5" x14ac:dyDescent="0.4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5" x14ac:dyDescent="0.4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5" x14ac:dyDescent="0.4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5" x14ac:dyDescent="0.4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5" x14ac:dyDescent="0.4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5" x14ac:dyDescent="0.4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5" x14ac:dyDescent="0.4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5" x14ac:dyDescent="0.4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5" x14ac:dyDescent="0.4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5" x14ac:dyDescent="0.4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5" x14ac:dyDescent="0.4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5" x14ac:dyDescent="0.4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5" x14ac:dyDescent="0.4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5" x14ac:dyDescent="0.4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5" x14ac:dyDescent="0.4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5" x14ac:dyDescent="0.4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5" x14ac:dyDescent="0.4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5" x14ac:dyDescent="0.4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5" x14ac:dyDescent="0.4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5" x14ac:dyDescent="0.4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5" x14ac:dyDescent="0.4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5" x14ac:dyDescent="0.4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5" x14ac:dyDescent="0.4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5" x14ac:dyDescent="0.4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5" x14ac:dyDescent="0.4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5" x14ac:dyDescent="0.4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5" x14ac:dyDescent="0.4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5" x14ac:dyDescent="0.4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5" x14ac:dyDescent="0.4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5" x14ac:dyDescent="0.4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5" x14ac:dyDescent="0.4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5" x14ac:dyDescent="0.4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5" x14ac:dyDescent="0.4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5" x14ac:dyDescent="0.4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5" x14ac:dyDescent="0.4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5" x14ac:dyDescent="0.4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5" x14ac:dyDescent="0.4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5" x14ac:dyDescent="0.4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5" x14ac:dyDescent="0.4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5" x14ac:dyDescent="0.4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5" x14ac:dyDescent="0.4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5" x14ac:dyDescent="0.4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5" x14ac:dyDescent="0.4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5" x14ac:dyDescent="0.4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5" x14ac:dyDescent="0.4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5" x14ac:dyDescent="0.4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5" x14ac:dyDescent="0.4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5" x14ac:dyDescent="0.4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5" x14ac:dyDescent="0.4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5" x14ac:dyDescent="0.4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5" x14ac:dyDescent="0.4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5" x14ac:dyDescent="0.4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5" x14ac:dyDescent="0.4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5" x14ac:dyDescent="0.4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5" x14ac:dyDescent="0.4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5" x14ac:dyDescent="0.4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5" x14ac:dyDescent="0.4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5" x14ac:dyDescent="0.4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5" x14ac:dyDescent="0.4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5" x14ac:dyDescent="0.4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5" x14ac:dyDescent="0.4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5" x14ac:dyDescent="0.4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5" x14ac:dyDescent="0.4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5" x14ac:dyDescent="0.4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5" x14ac:dyDescent="0.4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5" x14ac:dyDescent="0.4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5" x14ac:dyDescent="0.4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5" x14ac:dyDescent="0.4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5" x14ac:dyDescent="0.4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5" x14ac:dyDescent="0.4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5" x14ac:dyDescent="0.4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5" x14ac:dyDescent="0.4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5" x14ac:dyDescent="0.4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5" x14ac:dyDescent="0.4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5" x14ac:dyDescent="0.4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5" x14ac:dyDescent="0.4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5" x14ac:dyDescent="0.4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5" x14ac:dyDescent="0.4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5" x14ac:dyDescent="0.4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5" x14ac:dyDescent="0.4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5" x14ac:dyDescent="0.4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5" x14ac:dyDescent="0.4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5" x14ac:dyDescent="0.4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5" x14ac:dyDescent="0.4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5" x14ac:dyDescent="0.4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5" x14ac:dyDescent="0.4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5" x14ac:dyDescent="0.4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5" x14ac:dyDescent="0.4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5" x14ac:dyDescent="0.4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5" x14ac:dyDescent="0.4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5" x14ac:dyDescent="0.4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5" x14ac:dyDescent="0.4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5" x14ac:dyDescent="0.4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5" x14ac:dyDescent="0.4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5" x14ac:dyDescent="0.4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5" x14ac:dyDescent="0.4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5" x14ac:dyDescent="0.4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5" x14ac:dyDescent="0.4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 thickBot="1" x14ac:dyDescent="0.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5">
      <c r="C1012" s="20"/>
      <c r="I1012" s="9"/>
      <c r="AZ1012" s="185"/>
      <c r="BA1012" s="191"/>
    </row>
    <row r="1013" spans="1:53" x14ac:dyDescent="0.35">
      <c r="C1013" s="20"/>
      <c r="I1013" s="9"/>
      <c r="AZ1013" s="185"/>
      <c r="BA1013" s="185"/>
    </row>
    <row r="1014" spans="1:53" x14ac:dyDescent="0.35">
      <c r="C1014" s="20"/>
      <c r="I1014" s="9"/>
      <c r="AZ1014" s="185"/>
      <c r="BA1014" s="185"/>
    </row>
    <row r="1015" spans="1:53" x14ac:dyDescent="0.35">
      <c r="C1015" s="20"/>
      <c r="I1015" s="9"/>
      <c r="AZ1015" s="185"/>
      <c r="BA1015" s="185"/>
    </row>
    <row r="1016" spans="1:53" x14ac:dyDescent="0.35">
      <c r="C1016" s="20"/>
      <c r="I1016" s="9"/>
      <c r="AZ1016" s="185"/>
      <c r="BA1016" s="185"/>
    </row>
    <row r="1017" spans="1:53" x14ac:dyDescent="0.35">
      <c r="C1017" s="20"/>
      <c r="I1017" s="9"/>
      <c r="AZ1017" s="185"/>
      <c r="BA1017" s="185"/>
    </row>
    <row r="1018" spans="1:53" x14ac:dyDescent="0.35">
      <c r="C1018" s="20"/>
      <c r="I1018" s="9"/>
      <c r="AZ1018" s="185"/>
      <c r="BA1018" s="185"/>
    </row>
    <row r="1019" spans="1:53" x14ac:dyDescent="0.35">
      <c r="C1019" s="20"/>
      <c r="I1019" s="9"/>
      <c r="AZ1019" s="185"/>
      <c r="BA1019" s="185"/>
    </row>
    <row r="1020" spans="1:53" x14ac:dyDescent="0.35">
      <c r="C1020" s="20"/>
      <c r="I1020" s="9"/>
      <c r="AZ1020" s="185"/>
      <c r="BA1020" s="185"/>
    </row>
    <row r="1021" spans="1:53" x14ac:dyDescent="0.35">
      <c r="C1021" s="20"/>
      <c r="I1021" s="9"/>
      <c r="AZ1021" s="185"/>
      <c r="BA1021" s="185"/>
    </row>
    <row r="1022" spans="1:53" x14ac:dyDescent="0.35">
      <c r="C1022" s="20"/>
      <c r="I1022" s="9"/>
      <c r="AZ1022" s="185"/>
      <c r="BA1022" s="185"/>
    </row>
    <row r="1023" spans="1:53" x14ac:dyDescent="0.35">
      <c r="C1023" s="20"/>
      <c r="I1023" s="9"/>
      <c r="AZ1023" s="185"/>
      <c r="BA1023" s="185"/>
    </row>
    <row r="1024" spans="1:53" x14ac:dyDescent="0.35">
      <c r="C1024" s="20"/>
      <c r="I1024" s="9"/>
      <c r="AZ1024" s="185"/>
      <c r="BA1024" s="185"/>
    </row>
    <row r="1025" spans="3:53" x14ac:dyDescent="0.35">
      <c r="C1025" s="20"/>
      <c r="I1025" s="9"/>
      <c r="AZ1025" s="185"/>
      <c r="BA1025" s="185"/>
    </row>
    <row r="1026" spans="3:53" x14ac:dyDescent="0.35">
      <c r="C1026" s="20"/>
      <c r="I1026" s="9"/>
      <c r="AZ1026" s="185"/>
      <c r="BA1026" s="185"/>
    </row>
    <row r="1027" spans="3:53" x14ac:dyDescent="0.35">
      <c r="C1027" s="20"/>
      <c r="I1027" s="9"/>
      <c r="AZ1027" s="185"/>
      <c r="BA1027" s="185"/>
    </row>
    <row r="1028" spans="3:53" x14ac:dyDescent="0.35">
      <c r="C1028" s="20"/>
      <c r="I1028" s="9"/>
      <c r="AZ1028" s="185"/>
      <c r="BA1028" s="185"/>
    </row>
    <row r="1029" spans="3:53" x14ac:dyDescent="0.35">
      <c r="C1029" s="20"/>
      <c r="I1029" s="9"/>
      <c r="AZ1029" s="185"/>
      <c r="BA1029" s="185"/>
    </row>
    <row r="1030" spans="3:53" x14ac:dyDescent="0.35">
      <c r="C1030" s="20"/>
      <c r="I1030" s="9"/>
      <c r="AZ1030" s="185"/>
      <c r="BA1030" s="185"/>
    </row>
    <row r="1031" spans="3:53" x14ac:dyDescent="0.35">
      <c r="C1031" s="20"/>
      <c r="I1031" s="9"/>
      <c r="AZ1031" s="185"/>
      <c r="BA1031" s="185"/>
    </row>
    <row r="1032" spans="3:53" x14ac:dyDescent="0.35">
      <c r="C1032" s="20"/>
      <c r="I1032" s="9"/>
      <c r="AZ1032" s="185"/>
      <c r="BA1032" s="185"/>
    </row>
    <row r="1033" spans="3:53" x14ac:dyDescent="0.35">
      <c r="C1033" s="20"/>
      <c r="I1033" s="9"/>
      <c r="AZ1033" s="185"/>
      <c r="BA1033" s="185"/>
    </row>
    <row r="1034" spans="3:53" x14ac:dyDescent="0.35">
      <c r="C1034" s="20"/>
      <c r="I1034" s="9"/>
      <c r="AZ1034" s="185"/>
      <c r="BA1034" s="185"/>
    </row>
    <row r="1035" spans="3:53" x14ac:dyDescent="0.35">
      <c r="C1035" s="20"/>
      <c r="I1035" s="9"/>
      <c r="AZ1035" s="185"/>
      <c r="BA1035" s="185"/>
    </row>
    <row r="1036" spans="3:53" x14ac:dyDescent="0.35">
      <c r="C1036" s="20"/>
      <c r="I1036" s="9"/>
      <c r="AZ1036" s="185"/>
      <c r="BA1036" s="185"/>
    </row>
    <row r="1037" spans="3:53" x14ac:dyDescent="0.35">
      <c r="C1037" s="20"/>
      <c r="I1037" s="9"/>
      <c r="AZ1037" s="185"/>
      <c r="BA1037" s="185"/>
    </row>
    <row r="1038" spans="3:53" x14ac:dyDescent="0.35">
      <c r="C1038" s="20"/>
      <c r="I1038" s="9"/>
      <c r="AZ1038" s="185"/>
      <c r="BA1038" s="185"/>
    </row>
    <row r="1039" spans="3:53" x14ac:dyDescent="0.35">
      <c r="C1039" s="20"/>
      <c r="I1039" s="9"/>
      <c r="AZ1039" s="185"/>
      <c r="BA1039" s="185"/>
    </row>
    <row r="1040" spans="3:53" x14ac:dyDescent="0.35">
      <c r="C1040" s="20"/>
      <c r="I1040" s="9"/>
      <c r="AZ1040" s="185"/>
      <c r="BA1040" s="185"/>
    </row>
    <row r="1041" spans="3:53" x14ac:dyDescent="0.35">
      <c r="C1041" s="20"/>
      <c r="I1041" s="9"/>
      <c r="AZ1041" s="185"/>
      <c r="BA1041" s="185"/>
    </row>
    <row r="1042" spans="3:53" x14ac:dyDescent="0.35">
      <c r="C1042" s="20"/>
      <c r="I1042" s="9"/>
      <c r="AZ1042" s="185"/>
      <c r="BA1042" s="185"/>
    </row>
    <row r="1043" spans="3:53" x14ac:dyDescent="0.35">
      <c r="C1043" s="20"/>
      <c r="I1043" s="9"/>
      <c r="AZ1043" s="185"/>
      <c r="BA1043" s="185"/>
    </row>
    <row r="1044" spans="3:53" x14ac:dyDescent="0.35">
      <c r="C1044" s="20"/>
      <c r="I1044" s="9"/>
      <c r="AZ1044" s="185"/>
      <c r="BA1044" s="185"/>
    </row>
    <row r="1045" spans="3:53" x14ac:dyDescent="0.35">
      <c r="C1045" s="20"/>
      <c r="I1045" s="9"/>
      <c r="AZ1045" s="185"/>
      <c r="BA1045" s="185"/>
    </row>
    <row r="1046" spans="3:53" x14ac:dyDescent="0.35">
      <c r="C1046" s="20"/>
      <c r="I1046" s="9"/>
      <c r="AZ1046" s="185"/>
      <c r="BA1046" s="185"/>
    </row>
    <row r="1047" spans="3:53" x14ac:dyDescent="0.35">
      <c r="C1047" s="20"/>
      <c r="I1047" s="9"/>
      <c r="AZ1047" s="185"/>
      <c r="BA1047" s="185"/>
    </row>
    <row r="1048" spans="3:53" x14ac:dyDescent="0.35">
      <c r="C1048" s="20"/>
      <c r="I1048" s="9"/>
      <c r="AZ1048" s="185"/>
      <c r="BA1048" s="185"/>
    </row>
    <row r="1049" spans="3:53" x14ac:dyDescent="0.35">
      <c r="C1049" s="20"/>
      <c r="I1049" s="9"/>
      <c r="AZ1049" s="185"/>
      <c r="BA1049" s="185"/>
    </row>
    <row r="1050" spans="3:53" x14ac:dyDescent="0.35">
      <c r="C1050" s="20"/>
      <c r="I1050" s="9"/>
      <c r="AZ1050" s="185"/>
      <c r="BA1050" s="185"/>
    </row>
    <row r="1051" spans="3:53" x14ac:dyDescent="0.35">
      <c r="C1051" s="20"/>
      <c r="I1051" s="9"/>
      <c r="AZ1051" s="185"/>
      <c r="BA1051" s="185"/>
    </row>
    <row r="1052" spans="3:53" x14ac:dyDescent="0.35">
      <c r="C1052" s="20"/>
      <c r="I1052" s="9"/>
      <c r="AZ1052" s="185"/>
      <c r="BA1052" s="185"/>
    </row>
    <row r="1053" spans="3:53" x14ac:dyDescent="0.35">
      <c r="C1053" s="20"/>
      <c r="I1053" s="9"/>
      <c r="AZ1053" s="185"/>
      <c r="BA1053" s="185"/>
    </row>
    <row r="1054" spans="3:53" x14ac:dyDescent="0.35">
      <c r="C1054" s="20"/>
      <c r="I1054" s="9"/>
      <c r="AZ1054" s="185"/>
      <c r="BA1054" s="185"/>
    </row>
    <row r="1055" spans="3:53" x14ac:dyDescent="0.35">
      <c r="C1055" s="20"/>
      <c r="I1055" s="9"/>
      <c r="AZ1055" s="185"/>
      <c r="BA1055" s="185"/>
    </row>
    <row r="1056" spans="3:53" x14ac:dyDescent="0.35">
      <c r="C1056" s="20"/>
      <c r="I1056" s="9"/>
      <c r="AZ1056" s="185"/>
      <c r="BA1056" s="185"/>
    </row>
    <row r="1057" spans="3:53" x14ac:dyDescent="0.35">
      <c r="C1057" s="20"/>
      <c r="I1057" s="9"/>
      <c r="AZ1057" s="185"/>
      <c r="BA1057" s="185"/>
    </row>
    <row r="1058" spans="3:53" x14ac:dyDescent="0.35">
      <c r="C1058" s="20"/>
      <c r="I1058" s="9"/>
      <c r="AZ1058" s="185"/>
      <c r="BA1058" s="185"/>
    </row>
    <row r="1059" spans="3:53" x14ac:dyDescent="0.35">
      <c r="C1059" s="20"/>
      <c r="I1059" s="9"/>
      <c r="AZ1059" s="185"/>
      <c r="BA1059" s="185"/>
    </row>
    <row r="1060" spans="3:53" x14ac:dyDescent="0.35">
      <c r="C1060" s="20"/>
      <c r="I1060" s="9"/>
      <c r="AZ1060" s="185"/>
      <c r="BA1060" s="185"/>
    </row>
    <row r="1061" spans="3:53" x14ac:dyDescent="0.35">
      <c r="C1061" s="20"/>
      <c r="I1061" s="9"/>
      <c r="AZ1061" s="185"/>
      <c r="BA1061" s="185"/>
    </row>
    <row r="1062" spans="3:53" x14ac:dyDescent="0.35">
      <c r="C1062" s="20"/>
      <c r="I1062" s="9"/>
      <c r="AZ1062" s="185"/>
      <c r="BA1062" s="185"/>
    </row>
    <row r="1063" spans="3:53" x14ac:dyDescent="0.35">
      <c r="C1063" s="20"/>
      <c r="I1063" s="9"/>
      <c r="AZ1063" s="185"/>
      <c r="BA1063" s="185"/>
    </row>
    <row r="1064" spans="3:53" x14ac:dyDescent="0.35">
      <c r="C1064" s="20"/>
      <c r="I1064" s="9"/>
      <c r="AZ1064" s="185"/>
      <c r="BA1064" s="185"/>
    </row>
    <row r="1065" spans="3:53" x14ac:dyDescent="0.35">
      <c r="C1065" s="20"/>
      <c r="I1065" s="9"/>
      <c r="AZ1065" s="185"/>
      <c r="BA1065" s="185"/>
    </row>
    <row r="1066" spans="3:53" x14ac:dyDescent="0.35">
      <c r="C1066" s="20"/>
      <c r="I1066" s="9"/>
      <c r="AZ1066" s="185"/>
      <c r="BA1066" s="185"/>
    </row>
    <row r="1067" spans="3:53" x14ac:dyDescent="0.35">
      <c r="C1067" s="20"/>
      <c r="I1067" s="9"/>
      <c r="AZ1067" s="185"/>
      <c r="BA1067" s="185"/>
    </row>
    <row r="1068" spans="3:53" x14ac:dyDescent="0.35">
      <c r="C1068" s="20"/>
      <c r="I1068" s="9"/>
      <c r="AZ1068" s="185"/>
      <c r="BA1068" s="185"/>
    </row>
    <row r="1069" spans="3:53" x14ac:dyDescent="0.35">
      <c r="C1069" s="20"/>
      <c r="I1069" s="9"/>
      <c r="AZ1069" s="185"/>
      <c r="BA1069" s="185"/>
    </row>
    <row r="1070" spans="3:53" x14ac:dyDescent="0.35">
      <c r="C1070" s="20"/>
      <c r="I1070" s="9"/>
      <c r="AZ1070" s="185"/>
      <c r="BA1070" s="185"/>
    </row>
    <row r="1071" spans="3:53" x14ac:dyDescent="0.35">
      <c r="C1071" s="20"/>
      <c r="I1071" s="9"/>
      <c r="AZ1071" s="185"/>
      <c r="BA1071" s="185"/>
    </row>
    <row r="1072" spans="3:53" x14ac:dyDescent="0.35">
      <c r="C1072" s="20"/>
      <c r="I1072" s="9"/>
      <c r="AZ1072" s="185"/>
      <c r="BA1072" s="185"/>
    </row>
    <row r="1073" spans="3:53" x14ac:dyDescent="0.35">
      <c r="C1073" s="20"/>
      <c r="I1073" s="9"/>
      <c r="AZ1073" s="185"/>
      <c r="BA1073" s="185"/>
    </row>
    <row r="1074" spans="3:53" x14ac:dyDescent="0.35">
      <c r="C1074" s="20"/>
      <c r="I1074" s="9"/>
      <c r="AZ1074" s="185"/>
      <c r="BA1074" s="185"/>
    </row>
    <row r="1075" spans="3:53" x14ac:dyDescent="0.35">
      <c r="C1075" s="20"/>
      <c r="I1075" s="9"/>
      <c r="AZ1075" s="185"/>
      <c r="BA1075" s="185"/>
    </row>
    <row r="1076" spans="3:53" x14ac:dyDescent="0.35">
      <c r="C1076" s="20"/>
      <c r="I1076" s="9"/>
      <c r="AZ1076" s="185"/>
      <c r="BA1076" s="185"/>
    </row>
    <row r="1077" spans="3:53" x14ac:dyDescent="0.35">
      <c r="C1077" s="20"/>
      <c r="I1077" s="9"/>
      <c r="AZ1077" s="185"/>
      <c r="BA1077" s="185"/>
    </row>
    <row r="1078" spans="3:53" x14ac:dyDescent="0.35">
      <c r="C1078" s="20"/>
      <c r="I1078" s="9"/>
      <c r="AZ1078" s="185"/>
      <c r="BA1078" s="185"/>
    </row>
    <row r="1079" spans="3:53" x14ac:dyDescent="0.35">
      <c r="C1079" s="20"/>
      <c r="I1079" s="9"/>
      <c r="AZ1079" s="185"/>
      <c r="BA1079" s="185"/>
    </row>
    <row r="1080" spans="3:53" x14ac:dyDescent="0.35">
      <c r="C1080" s="20"/>
      <c r="I1080" s="9"/>
      <c r="AZ1080" s="185"/>
      <c r="BA1080" s="185"/>
    </row>
    <row r="1081" spans="3:53" x14ac:dyDescent="0.35">
      <c r="C1081" s="20"/>
      <c r="I1081" s="9"/>
      <c r="AZ1081" s="185"/>
      <c r="BA1081" s="185"/>
    </row>
    <row r="1082" spans="3:53" x14ac:dyDescent="0.35">
      <c r="C1082" s="20"/>
      <c r="I1082" s="9"/>
      <c r="AZ1082" s="185"/>
      <c r="BA1082" s="185"/>
    </row>
    <row r="1083" spans="3:53" x14ac:dyDescent="0.35">
      <c r="C1083" s="20"/>
      <c r="I1083" s="9"/>
      <c r="AZ1083" s="185"/>
      <c r="BA1083" s="185"/>
    </row>
    <row r="1084" spans="3:53" x14ac:dyDescent="0.35">
      <c r="C1084" s="20"/>
      <c r="I1084" s="9"/>
      <c r="AZ1084" s="185"/>
      <c r="BA1084" s="185"/>
    </row>
    <row r="1085" spans="3:53" x14ac:dyDescent="0.35">
      <c r="C1085" s="20"/>
      <c r="I1085" s="9"/>
      <c r="AZ1085" s="185"/>
      <c r="BA1085" s="185"/>
    </row>
    <row r="1086" spans="3:53" x14ac:dyDescent="0.35">
      <c r="C1086" s="20"/>
      <c r="I1086" s="9"/>
      <c r="AZ1086" s="185"/>
      <c r="BA1086" s="185"/>
    </row>
    <row r="1087" spans="3:53" x14ac:dyDescent="0.35">
      <c r="C1087" s="20"/>
      <c r="I1087" s="9"/>
      <c r="AZ1087" s="185"/>
      <c r="BA1087" s="185"/>
    </row>
    <row r="1088" spans="3:53" x14ac:dyDescent="0.35">
      <c r="C1088" s="20"/>
      <c r="I1088" s="9"/>
      <c r="AZ1088" s="185"/>
      <c r="BA1088" s="185"/>
    </row>
    <row r="1089" spans="3:53" x14ac:dyDescent="0.35">
      <c r="C1089" s="20"/>
      <c r="I1089" s="9"/>
      <c r="AZ1089" s="185"/>
      <c r="BA1089" s="185"/>
    </row>
    <row r="1090" spans="3:53" x14ac:dyDescent="0.35">
      <c r="C1090" s="20"/>
      <c r="I1090" s="9"/>
      <c r="AZ1090" s="185"/>
      <c r="BA1090" s="185"/>
    </row>
    <row r="1091" spans="3:53" x14ac:dyDescent="0.35">
      <c r="C1091" s="20"/>
      <c r="I1091" s="9"/>
      <c r="AZ1091" s="185"/>
      <c r="BA1091" s="185"/>
    </row>
    <row r="1092" spans="3:53" x14ac:dyDescent="0.35">
      <c r="C1092" s="20"/>
      <c r="I1092" s="9"/>
      <c r="AZ1092" s="185"/>
      <c r="BA1092" s="185"/>
    </row>
    <row r="1093" spans="3:53" x14ac:dyDescent="0.35">
      <c r="C1093" s="20"/>
      <c r="I1093" s="9"/>
      <c r="AZ1093" s="185"/>
      <c r="BA1093" s="185"/>
    </row>
    <row r="1094" spans="3:53" x14ac:dyDescent="0.35">
      <c r="C1094" s="20"/>
      <c r="I1094" s="9"/>
      <c r="AZ1094" s="185"/>
      <c r="BA1094" s="185"/>
    </row>
    <row r="1095" spans="3:53" x14ac:dyDescent="0.35">
      <c r="C1095" s="20"/>
      <c r="I1095" s="9"/>
      <c r="AZ1095" s="185"/>
      <c r="BA1095" s="185"/>
    </row>
    <row r="1096" spans="3:53" x14ac:dyDescent="0.35">
      <c r="C1096" s="20"/>
      <c r="I1096" s="9"/>
      <c r="AZ1096" s="185"/>
      <c r="BA1096" s="185"/>
    </row>
    <row r="1097" spans="3:53" x14ac:dyDescent="0.35">
      <c r="C1097" s="20"/>
      <c r="I1097" s="9"/>
      <c r="AZ1097" s="185"/>
      <c r="BA1097" s="185"/>
    </row>
    <row r="1098" spans="3:53" x14ac:dyDescent="0.35">
      <c r="C1098" s="20"/>
      <c r="I1098" s="9"/>
      <c r="AZ1098" s="185"/>
      <c r="BA1098" s="185"/>
    </row>
    <row r="1099" spans="3:53" x14ac:dyDescent="0.35">
      <c r="C1099" s="20"/>
      <c r="I1099" s="9"/>
      <c r="AZ1099" s="185"/>
      <c r="BA1099" s="185"/>
    </row>
    <row r="1100" spans="3:53" x14ac:dyDescent="0.35">
      <c r="C1100" s="20"/>
      <c r="I1100" s="9"/>
      <c r="AZ1100" s="185"/>
      <c r="BA1100" s="185"/>
    </row>
    <row r="1101" spans="3:53" x14ac:dyDescent="0.35">
      <c r="C1101" s="20"/>
      <c r="I1101" s="9"/>
      <c r="AZ1101" s="185"/>
      <c r="BA1101" s="185"/>
    </row>
    <row r="1102" spans="3:53" x14ac:dyDescent="0.35">
      <c r="C1102" s="20"/>
      <c r="I1102" s="9"/>
      <c r="AZ1102" s="185"/>
      <c r="BA1102" s="185"/>
    </row>
    <row r="1103" spans="3:53" x14ac:dyDescent="0.35">
      <c r="C1103" s="20"/>
      <c r="I1103" s="9"/>
      <c r="AZ1103" s="185"/>
      <c r="BA1103" s="185"/>
    </row>
    <row r="1104" spans="3:53" x14ac:dyDescent="0.35">
      <c r="C1104" s="20"/>
      <c r="I1104" s="9"/>
      <c r="AZ1104" s="185"/>
      <c r="BA1104" s="185"/>
    </row>
    <row r="1105" spans="3:53" x14ac:dyDescent="0.35">
      <c r="C1105" s="20"/>
      <c r="I1105" s="9"/>
      <c r="AZ1105" s="185"/>
      <c r="BA1105" s="185"/>
    </row>
    <row r="1106" spans="3:53" x14ac:dyDescent="0.35">
      <c r="C1106" s="20"/>
      <c r="I1106" s="9"/>
      <c r="AZ1106" s="185"/>
      <c r="BA1106" s="185"/>
    </row>
    <row r="1107" spans="3:53" x14ac:dyDescent="0.35">
      <c r="C1107" s="20"/>
      <c r="I1107" s="9"/>
      <c r="AZ1107" s="185"/>
      <c r="BA1107" s="185"/>
    </row>
    <row r="1108" spans="3:53" x14ac:dyDescent="0.35">
      <c r="C1108" s="20"/>
      <c r="I1108" s="9"/>
      <c r="AZ1108" s="185"/>
      <c r="BA1108" s="185"/>
    </row>
    <row r="1109" spans="3:53" x14ac:dyDescent="0.35">
      <c r="C1109" s="20"/>
      <c r="I1109" s="9"/>
      <c r="AZ1109" s="185"/>
      <c r="BA1109" s="185"/>
    </row>
    <row r="1110" spans="3:53" x14ac:dyDescent="0.35">
      <c r="C1110" s="20"/>
      <c r="I1110" s="9"/>
      <c r="AZ1110" s="185"/>
      <c r="BA1110" s="185"/>
    </row>
    <row r="1111" spans="3:53" x14ac:dyDescent="0.35">
      <c r="C1111" s="20"/>
      <c r="I1111" s="9"/>
      <c r="AZ1111" s="185"/>
      <c r="BA1111" s="185"/>
    </row>
    <row r="1112" spans="3:53" x14ac:dyDescent="0.35">
      <c r="C1112" s="20"/>
      <c r="I1112" s="9"/>
      <c r="AZ1112" s="185"/>
      <c r="BA1112" s="185"/>
    </row>
    <row r="1113" spans="3:53" x14ac:dyDescent="0.35">
      <c r="C1113" s="20"/>
      <c r="I1113" s="9"/>
      <c r="AZ1113" s="185"/>
      <c r="BA1113" s="185"/>
    </row>
    <row r="1114" spans="3:53" x14ac:dyDescent="0.35">
      <c r="C1114" s="20"/>
      <c r="I1114" s="9"/>
      <c r="AZ1114" s="185"/>
      <c r="BA1114" s="185"/>
    </row>
    <row r="1115" spans="3:53" x14ac:dyDescent="0.35">
      <c r="C1115" s="20"/>
      <c r="I1115" s="9"/>
      <c r="AZ1115" s="185"/>
      <c r="BA1115" s="185"/>
    </row>
    <row r="1116" spans="3:53" x14ac:dyDescent="0.35">
      <c r="C1116" s="20"/>
      <c r="I1116" s="9"/>
      <c r="AZ1116" s="185"/>
      <c r="BA1116" s="185"/>
    </row>
    <row r="1117" spans="3:53" x14ac:dyDescent="0.35">
      <c r="C1117" s="20"/>
      <c r="I1117" s="9"/>
      <c r="AZ1117" s="185"/>
      <c r="BA1117" s="185"/>
    </row>
    <row r="1118" spans="3:53" x14ac:dyDescent="0.35">
      <c r="C1118" s="20"/>
      <c r="I1118" s="9"/>
      <c r="AZ1118" s="185"/>
      <c r="BA1118" s="185"/>
    </row>
    <row r="1119" spans="3:53" x14ac:dyDescent="0.35">
      <c r="C1119" s="20"/>
      <c r="I1119" s="9"/>
      <c r="AZ1119" s="185"/>
      <c r="BA1119" s="185"/>
    </row>
    <row r="1120" spans="3:53" x14ac:dyDescent="0.35">
      <c r="C1120" s="20"/>
      <c r="I1120" s="9"/>
      <c r="AZ1120" s="185"/>
      <c r="BA1120" s="185"/>
    </row>
    <row r="1121" spans="3:53" x14ac:dyDescent="0.35">
      <c r="C1121" s="20"/>
      <c r="I1121" s="9"/>
      <c r="AZ1121" s="185"/>
      <c r="BA1121" s="185"/>
    </row>
    <row r="1122" spans="3:53" x14ac:dyDescent="0.35">
      <c r="C1122" s="20"/>
      <c r="I1122" s="9"/>
      <c r="AZ1122" s="185"/>
      <c r="BA1122" s="185"/>
    </row>
    <row r="1123" spans="3:53" x14ac:dyDescent="0.35">
      <c r="C1123" s="20"/>
      <c r="I1123" s="9"/>
      <c r="AZ1123" s="185"/>
      <c r="BA1123" s="185"/>
    </row>
    <row r="1124" spans="3:53" x14ac:dyDescent="0.35">
      <c r="C1124" s="20"/>
      <c r="I1124" s="9"/>
      <c r="AZ1124" s="185"/>
      <c r="BA1124" s="185"/>
    </row>
    <row r="1125" spans="3:53" x14ac:dyDescent="0.35">
      <c r="C1125" s="20"/>
      <c r="I1125" s="9"/>
      <c r="AZ1125" s="185"/>
      <c r="BA1125" s="185"/>
    </row>
    <row r="1126" spans="3:53" x14ac:dyDescent="0.35">
      <c r="C1126" s="20"/>
      <c r="I1126" s="9"/>
      <c r="AZ1126" s="185"/>
      <c r="BA1126" s="185"/>
    </row>
    <row r="1127" spans="3:53" x14ac:dyDescent="0.35">
      <c r="C1127" s="20"/>
      <c r="I1127" s="9"/>
      <c r="AZ1127" s="185"/>
      <c r="BA1127" s="185"/>
    </row>
    <row r="1128" spans="3:53" x14ac:dyDescent="0.35">
      <c r="C1128" s="20"/>
      <c r="I1128" s="9"/>
      <c r="AZ1128" s="185"/>
      <c r="BA1128" s="185"/>
    </row>
    <row r="1129" spans="3:53" x14ac:dyDescent="0.35">
      <c r="C1129" s="20"/>
      <c r="I1129" s="9"/>
      <c r="AZ1129" s="185"/>
      <c r="BA1129" s="185"/>
    </row>
    <row r="1130" spans="3:53" x14ac:dyDescent="0.35">
      <c r="C1130" s="20"/>
      <c r="I1130" s="9"/>
      <c r="AZ1130" s="185"/>
      <c r="BA1130" s="185"/>
    </row>
    <row r="1131" spans="3:53" x14ac:dyDescent="0.35">
      <c r="C1131" s="20"/>
      <c r="I1131" s="9"/>
      <c r="AZ1131" s="185"/>
      <c r="BA1131" s="185"/>
    </row>
    <row r="1132" spans="3:53" x14ac:dyDescent="0.35">
      <c r="C1132" s="20"/>
      <c r="I1132" s="9"/>
      <c r="AZ1132" s="185"/>
      <c r="BA1132" s="185"/>
    </row>
    <row r="1133" spans="3:53" x14ac:dyDescent="0.35">
      <c r="C1133" s="20"/>
      <c r="I1133" s="9"/>
      <c r="AZ1133" s="185"/>
      <c r="BA1133" s="185"/>
    </row>
    <row r="1134" spans="3:53" x14ac:dyDescent="0.35">
      <c r="C1134" s="20"/>
      <c r="I1134" s="9"/>
      <c r="AZ1134" s="185"/>
      <c r="BA1134" s="185"/>
    </row>
    <row r="1135" spans="3:53" x14ac:dyDescent="0.35">
      <c r="C1135" s="20"/>
      <c r="I1135" s="9"/>
      <c r="AZ1135" s="185"/>
      <c r="BA1135" s="185"/>
    </row>
    <row r="1136" spans="3:53" x14ac:dyDescent="0.35">
      <c r="C1136" s="20"/>
      <c r="I1136" s="9"/>
      <c r="AZ1136" s="185"/>
      <c r="BA1136" s="185"/>
    </row>
    <row r="1137" spans="3:53" x14ac:dyDescent="0.35">
      <c r="C1137" s="20"/>
      <c r="I1137" s="9"/>
      <c r="AZ1137" s="185"/>
      <c r="BA1137" s="185"/>
    </row>
    <row r="1138" spans="3:53" x14ac:dyDescent="0.35">
      <c r="C1138" s="20"/>
      <c r="I1138" s="9"/>
      <c r="AZ1138" s="185"/>
      <c r="BA1138" s="185"/>
    </row>
    <row r="1139" spans="3:53" x14ac:dyDescent="0.35">
      <c r="C1139" s="20"/>
      <c r="I1139" s="9"/>
      <c r="AZ1139" s="185"/>
      <c r="BA1139" s="185"/>
    </row>
    <row r="1140" spans="3:53" x14ac:dyDescent="0.35">
      <c r="C1140" s="20"/>
      <c r="I1140" s="9"/>
      <c r="AZ1140" s="185"/>
      <c r="BA1140" s="185"/>
    </row>
    <row r="1141" spans="3:53" x14ac:dyDescent="0.35">
      <c r="C1141" s="20"/>
      <c r="I1141" s="9"/>
      <c r="AZ1141" s="185"/>
      <c r="BA1141" s="185"/>
    </row>
    <row r="1142" spans="3:53" x14ac:dyDescent="0.35">
      <c r="C1142" s="20"/>
      <c r="I1142" s="9"/>
      <c r="AZ1142" s="185"/>
      <c r="BA1142" s="185"/>
    </row>
    <row r="1143" spans="3:53" x14ac:dyDescent="0.35">
      <c r="C1143" s="20"/>
      <c r="I1143" s="9"/>
      <c r="AZ1143" s="185"/>
      <c r="BA1143" s="185"/>
    </row>
    <row r="1144" spans="3:53" x14ac:dyDescent="0.35">
      <c r="C1144" s="20"/>
      <c r="I1144" s="9"/>
      <c r="AZ1144" s="185"/>
      <c r="BA1144" s="185"/>
    </row>
    <row r="1145" spans="3:53" x14ac:dyDescent="0.35">
      <c r="C1145" s="20"/>
      <c r="I1145" s="9"/>
      <c r="AZ1145" s="185"/>
      <c r="BA1145" s="185"/>
    </row>
    <row r="1146" spans="3:53" x14ac:dyDescent="0.35">
      <c r="C1146" s="20"/>
      <c r="I1146" s="9"/>
      <c r="AZ1146" s="185"/>
      <c r="BA1146" s="185"/>
    </row>
    <row r="1147" spans="3:53" x14ac:dyDescent="0.35">
      <c r="C1147" s="20"/>
      <c r="I1147" s="9"/>
      <c r="AZ1147" s="185"/>
      <c r="BA1147" s="185"/>
    </row>
    <row r="1148" spans="3:53" x14ac:dyDescent="0.35">
      <c r="C1148" s="20"/>
      <c r="I1148" s="9"/>
      <c r="AZ1148" s="185"/>
      <c r="BA1148" s="185"/>
    </row>
    <row r="1149" spans="3:53" x14ac:dyDescent="0.35">
      <c r="C1149" s="20"/>
      <c r="I1149" s="9"/>
      <c r="AZ1149" s="185"/>
      <c r="BA1149" s="185"/>
    </row>
    <row r="1150" spans="3:53" x14ac:dyDescent="0.35">
      <c r="C1150" s="20"/>
      <c r="I1150" s="9"/>
      <c r="AZ1150" s="185"/>
      <c r="BA1150" s="185"/>
    </row>
    <row r="1151" spans="3:53" x14ac:dyDescent="0.35">
      <c r="C1151" s="20"/>
      <c r="I1151" s="9"/>
      <c r="AZ1151" s="185"/>
      <c r="BA1151" s="185"/>
    </row>
    <row r="1152" spans="3:53" x14ac:dyDescent="0.35">
      <c r="C1152" s="20"/>
      <c r="I1152" s="9"/>
      <c r="AZ1152" s="185"/>
      <c r="BA1152" s="185"/>
    </row>
    <row r="1153" spans="3:53" x14ac:dyDescent="0.35">
      <c r="C1153" s="20"/>
      <c r="I1153" s="9"/>
      <c r="AZ1153" s="185"/>
      <c r="BA1153" s="185"/>
    </row>
    <row r="1154" spans="3:53" x14ac:dyDescent="0.35">
      <c r="C1154" s="20"/>
      <c r="I1154" s="9"/>
      <c r="AZ1154" s="185"/>
      <c r="BA1154" s="185"/>
    </row>
    <row r="1155" spans="3:53" x14ac:dyDescent="0.35">
      <c r="C1155" s="20"/>
      <c r="I1155" s="9"/>
      <c r="AZ1155" s="185"/>
      <c r="BA1155" s="185"/>
    </row>
    <row r="1156" spans="3:53" x14ac:dyDescent="0.35">
      <c r="C1156" s="20"/>
      <c r="I1156" s="9"/>
      <c r="AZ1156" s="185"/>
      <c r="BA1156" s="185"/>
    </row>
    <row r="1157" spans="3:53" x14ac:dyDescent="0.35">
      <c r="C1157" s="20"/>
      <c r="I1157" s="9"/>
      <c r="AZ1157" s="185"/>
      <c r="BA1157" s="185"/>
    </row>
    <row r="1158" spans="3:53" x14ac:dyDescent="0.35">
      <c r="C1158" s="20"/>
      <c r="I1158" s="9"/>
      <c r="AZ1158" s="185"/>
      <c r="BA1158" s="185"/>
    </row>
    <row r="1159" spans="3:53" x14ac:dyDescent="0.35">
      <c r="C1159" s="20"/>
      <c r="I1159" s="9"/>
      <c r="AZ1159" s="185"/>
      <c r="BA1159" s="185"/>
    </row>
    <row r="1160" spans="3:53" x14ac:dyDescent="0.35">
      <c r="C1160" s="20"/>
      <c r="I1160" s="9"/>
      <c r="AZ1160" s="185"/>
      <c r="BA1160" s="185"/>
    </row>
    <row r="1161" spans="3:53" x14ac:dyDescent="0.35">
      <c r="C1161" s="20"/>
      <c r="I1161" s="9"/>
      <c r="AZ1161" s="185"/>
      <c r="BA1161" s="185"/>
    </row>
    <row r="1162" spans="3:53" x14ac:dyDescent="0.35">
      <c r="C1162" s="20"/>
      <c r="I1162" s="9"/>
      <c r="AZ1162" s="185"/>
      <c r="BA1162" s="185"/>
    </row>
    <row r="1163" spans="3:53" x14ac:dyDescent="0.35">
      <c r="C1163" s="20"/>
      <c r="I1163" s="9"/>
      <c r="AZ1163" s="185"/>
      <c r="BA1163" s="185"/>
    </row>
    <row r="1164" spans="3:53" x14ac:dyDescent="0.35">
      <c r="C1164" s="20"/>
      <c r="I1164" s="9"/>
      <c r="AZ1164" s="185"/>
      <c r="BA1164" s="185"/>
    </row>
    <row r="1165" spans="3:53" x14ac:dyDescent="0.35">
      <c r="C1165" s="20"/>
      <c r="I1165" s="9"/>
      <c r="AZ1165" s="185"/>
      <c r="BA1165" s="185"/>
    </row>
    <row r="1166" spans="3:53" x14ac:dyDescent="0.35">
      <c r="C1166" s="20"/>
      <c r="I1166" s="9"/>
      <c r="AZ1166" s="185"/>
      <c r="BA1166" s="185"/>
    </row>
    <row r="1167" spans="3:53" x14ac:dyDescent="0.35">
      <c r="C1167" s="20"/>
      <c r="I1167" s="9"/>
      <c r="AZ1167" s="185"/>
      <c r="BA1167" s="185"/>
    </row>
    <row r="1168" spans="3:53" x14ac:dyDescent="0.35">
      <c r="C1168" s="20"/>
      <c r="I1168" s="9"/>
      <c r="AZ1168" s="185"/>
      <c r="BA1168" s="185"/>
    </row>
    <row r="1169" spans="3:53" x14ac:dyDescent="0.35">
      <c r="C1169" s="20"/>
      <c r="I1169" s="9"/>
      <c r="AZ1169" s="185"/>
      <c r="BA1169" s="185"/>
    </row>
    <row r="1170" spans="3:53" x14ac:dyDescent="0.35">
      <c r="C1170" s="20"/>
      <c r="I1170" s="9"/>
      <c r="AZ1170" s="185"/>
      <c r="BA1170" s="185"/>
    </row>
    <row r="1171" spans="3:53" x14ac:dyDescent="0.35">
      <c r="C1171" s="20"/>
      <c r="I1171" s="9"/>
      <c r="AZ1171" s="185"/>
      <c r="BA1171" s="185"/>
    </row>
    <row r="1172" spans="3:53" x14ac:dyDescent="0.35">
      <c r="C1172" s="20"/>
      <c r="I1172" s="9"/>
      <c r="AZ1172" s="185"/>
      <c r="BA1172" s="185"/>
    </row>
    <row r="1173" spans="3:53" x14ac:dyDescent="0.35">
      <c r="C1173" s="20"/>
      <c r="I1173" s="9"/>
      <c r="AZ1173" s="185"/>
      <c r="BA1173" s="185"/>
    </row>
    <row r="1174" spans="3:53" x14ac:dyDescent="0.35">
      <c r="C1174" s="20"/>
      <c r="I1174" s="9"/>
      <c r="AZ1174" s="185"/>
      <c r="BA1174" s="185"/>
    </row>
    <row r="1175" spans="3:53" x14ac:dyDescent="0.35">
      <c r="C1175" s="20"/>
      <c r="I1175" s="9"/>
      <c r="AZ1175" s="185"/>
      <c r="BA1175" s="185"/>
    </row>
    <row r="1176" spans="3:53" x14ac:dyDescent="0.35">
      <c r="C1176" s="20"/>
      <c r="I1176" s="9"/>
      <c r="AZ1176" s="185"/>
      <c r="BA1176" s="185"/>
    </row>
    <row r="1177" spans="3:53" x14ac:dyDescent="0.35">
      <c r="C1177" s="20"/>
      <c r="I1177" s="9"/>
      <c r="AZ1177" s="185"/>
      <c r="BA1177" s="185"/>
    </row>
    <row r="1178" spans="3:53" x14ac:dyDescent="0.35">
      <c r="C1178" s="20"/>
      <c r="I1178" s="9"/>
      <c r="AZ1178" s="185"/>
      <c r="BA1178" s="185"/>
    </row>
    <row r="1179" spans="3:53" x14ac:dyDescent="0.35">
      <c r="C1179" s="20"/>
      <c r="I1179" s="9"/>
      <c r="AZ1179" s="185"/>
      <c r="BA1179" s="185"/>
    </row>
    <row r="1180" spans="3:53" x14ac:dyDescent="0.35">
      <c r="C1180" s="20"/>
      <c r="I1180" s="9"/>
      <c r="AZ1180" s="185"/>
      <c r="BA1180" s="185"/>
    </row>
    <row r="1181" spans="3:53" x14ac:dyDescent="0.35">
      <c r="C1181" s="20"/>
      <c r="I1181" s="9"/>
      <c r="AZ1181" s="185"/>
      <c r="BA1181" s="185"/>
    </row>
    <row r="1182" spans="3:53" x14ac:dyDescent="0.35">
      <c r="C1182" s="20"/>
      <c r="I1182" s="9"/>
      <c r="AZ1182" s="185"/>
      <c r="BA1182" s="185"/>
    </row>
    <row r="1183" spans="3:53" x14ac:dyDescent="0.35">
      <c r="C1183" s="20"/>
      <c r="I1183" s="9"/>
      <c r="AZ1183" s="185"/>
      <c r="BA1183" s="185"/>
    </row>
    <row r="1184" spans="3:53" x14ac:dyDescent="0.35">
      <c r="C1184" s="20"/>
      <c r="I1184" s="9"/>
      <c r="AZ1184" s="185"/>
      <c r="BA1184" s="185"/>
    </row>
    <row r="1185" spans="3:53" x14ac:dyDescent="0.35">
      <c r="C1185" s="20"/>
      <c r="I1185" s="9"/>
      <c r="AZ1185" s="185"/>
      <c r="BA1185" s="185"/>
    </row>
    <row r="1186" spans="3:53" x14ac:dyDescent="0.35">
      <c r="C1186" s="20"/>
      <c r="I1186" s="9"/>
      <c r="AZ1186" s="185"/>
      <c r="BA1186" s="185"/>
    </row>
    <row r="1187" spans="3:53" x14ac:dyDescent="0.35">
      <c r="C1187" s="20"/>
      <c r="I1187" s="9"/>
      <c r="AZ1187" s="185"/>
      <c r="BA1187" s="185"/>
    </row>
    <row r="1188" spans="3:53" x14ac:dyDescent="0.35">
      <c r="C1188" s="20"/>
      <c r="I1188" s="9"/>
      <c r="AZ1188" s="185"/>
      <c r="BA1188" s="185"/>
    </row>
    <row r="1189" spans="3:53" x14ac:dyDescent="0.35">
      <c r="C1189" s="20"/>
      <c r="I1189" s="9"/>
      <c r="AZ1189" s="185"/>
      <c r="BA1189" s="185"/>
    </row>
    <row r="1190" spans="3:53" x14ac:dyDescent="0.35">
      <c r="C1190" s="20"/>
      <c r="I1190" s="9"/>
      <c r="AZ1190" s="185"/>
      <c r="BA1190" s="185"/>
    </row>
    <row r="1191" spans="3:53" x14ac:dyDescent="0.35">
      <c r="C1191" s="20"/>
      <c r="I1191" s="9"/>
      <c r="AZ1191" s="185"/>
      <c r="BA1191" s="185"/>
    </row>
    <row r="1192" spans="3:53" x14ac:dyDescent="0.35">
      <c r="C1192" s="20"/>
      <c r="I1192" s="9"/>
      <c r="AZ1192" s="185"/>
      <c r="BA1192" s="185"/>
    </row>
    <row r="1193" spans="3:53" x14ac:dyDescent="0.35">
      <c r="C1193" s="20"/>
      <c r="I1193" s="9"/>
      <c r="AZ1193" s="185"/>
      <c r="BA1193" s="185"/>
    </row>
    <row r="1194" spans="3:53" x14ac:dyDescent="0.35">
      <c r="C1194" s="20"/>
      <c r="I1194" s="9"/>
      <c r="AZ1194" s="185"/>
      <c r="BA1194" s="185"/>
    </row>
    <row r="1195" spans="3:53" x14ac:dyDescent="0.35">
      <c r="C1195" s="20"/>
      <c r="I1195" s="9"/>
      <c r="AZ1195" s="185"/>
      <c r="BA1195" s="185"/>
    </row>
    <row r="1196" spans="3:53" x14ac:dyDescent="0.35">
      <c r="C1196" s="20"/>
      <c r="I1196" s="9"/>
      <c r="AZ1196" s="185"/>
      <c r="BA1196" s="185"/>
    </row>
    <row r="1197" spans="3:53" x14ac:dyDescent="0.35">
      <c r="C1197" s="20"/>
      <c r="I1197" s="9"/>
      <c r="AZ1197" s="185"/>
      <c r="BA1197" s="185"/>
    </row>
    <row r="1198" spans="3:53" x14ac:dyDescent="0.35">
      <c r="C1198" s="20"/>
      <c r="I1198" s="9"/>
      <c r="AZ1198" s="185"/>
      <c r="BA1198" s="185"/>
    </row>
    <row r="1199" spans="3:53" x14ac:dyDescent="0.35">
      <c r="C1199" s="20"/>
      <c r="I1199" s="9"/>
      <c r="AZ1199" s="185"/>
      <c r="BA1199" s="185"/>
    </row>
    <row r="1200" spans="3:53" x14ac:dyDescent="0.35">
      <c r="C1200" s="20"/>
      <c r="I1200" s="9"/>
      <c r="AZ1200" s="185"/>
      <c r="BA1200" s="185"/>
    </row>
    <row r="1201" spans="3:53" x14ac:dyDescent="0.35">
      <c r="C1201" s="20"/>
      <c r="I1201" s="9"/>
      <c r="AZ1201" s="185"/>
      <c r="BA1201" s="185"/>
    </row>
    <row r="1202" spans="3:53" x14ac:dyDescent="0.35">
      <c r="C1202" s="20"/>
      <c r="I1202" s="9"/>
      <c r="AZ1202" s="185"/>
      <c r="BA1202" s="185"/>
    </row>
    <row r="1203" spans="3:53" x14ac:dyDescent="0.35">
      <c r="C1203" s="20"/>
      <c r="I1203" s="9"/>
      <c r="AZ1203" s="185"/>
      <c r="BA1203" s="185"/>
    </row>
    <row r="1204" spans="3:53" x14ac:dyDescent="0.35">
      <c r="C1204" s="20"/>
      <c r="I1204" s="9"/>
      <c r="AZ1204" s="185"/>
      <c r="BA1204" s="185"/>
    </row>
    <row r="1205" spans="3:53" x14ac:dyDescent="0.35">
      <c r="C1205" s="20"/>
      <c r="I1205" s="9"/>
      <c r="AZ1205" s="185"/>
      <c r="BA1205" s="185"/>
    </row>
    <row r="1206" spans="3:53" x14ac:dyDescent="0.35">
      <c r="C1206" s="20"/>
      <c r="I1206" s="9"/>
      <c r="AZ1206" s="185"/>
      <c r="BA1206" s="185"/>
    </row>
    <row r="1207" spans="3:53" x14ac:dyDescent="0.35">
      <c r="C1207" s="20"/>
      <c r="I1207" s="9"/>
      <c r="AZ1207" s="185"/>
      <c r="BA1207" s="185"/>
    </row>
    <row r="1208" spans="3:53" x14ac:dyDescent="0.35">
      <c r="C1208" s="20"/>
      <c r="I1208" s="9"/>
      <c r="AZ1208" s="185"/>
      <c r="BA1208" s="185"/>
    </row>
    <row r="1209" spans="3:53" x14ac:dyDescent="0.35">
      <c r="C1209" s="20"/>
      <c r="I1209" s="9"/>
      <c r="AZ1209" s="185"/>
      <c r="BA1209" s="185"/>
    </row>
    <row r="1210" spans="3:53" x14ac:dyDescent="0.35">
      <c r="C1210" s="20"/>
      <c r="I1210" s="9"/>
      <c r="AZ1210" s="185"/>
      <c r="BA1210" s="185"/>
    </row>
    <row r="1211" spans="3:53" x14ac:dyDescent="0.35">
      <c r="C1211" s="20"/>
      <c r="I1211" s="9"/>
      <c r="AZ1211" s="185"/>
      <c r="BA1211" s="185"/>
    </row>
    <row r="1212" spans="3:53" x14ac:dyDescent="0.35">
      <c r="C1212" s="20"/>
      <c r="I1212" s="9"/>
      <c r="AZ1212" s="185"/>
      <c r="BA1212" s="185"/>
    </row>
    <row r="1213" spans="3:53" x14ac:dyDescent="0.35">
      <c r="C1213" s="20"/>
      <c r="I1213" s="9"/>
      <c r="AZ1213" s="185"/>
      <c r="BA1213" s="185"/>
    </row>
    <row r="1214" spans="3:53" x14ac:dyDescent="0.35">
      <c r="C1214" s="20"/>
      <c r="I1214" s="9"/>
      <c r="AZ1214" s="185"/>
      <c r="BA1214" s="185"/>
    </row>
    <row r="1215" spans="3:53" x14ac:dyDescent="0.35">
      <c r="C1215" s="20"/>
      <c r="I1215" s="9"/>
      <c r="AZ1215" s="185"/>
      <c r="BA1215" s="185"/>
    </row>
    <row r="1216" spans="3:53" x14ac:dyDescent="0.35">
      <c r="C1216" s="20"/>
      <c r="I1216" s="9"/>
      <c r="AZ1216" s="185"/>
      <c r="BA1216" s="185"/>
    </row>
    <row r="1217" spans="3:53" x14ac:dyDescent="0.35">
      <c r="C1217" s="20"/>
      <c r="I1217" s="9"/>
      <c r="AZ1217" s="185"/>
      <c r="BA1217" s="185"/>
    </row>
    <row r="1218" spans="3:53" x14ac:dyDescent="0.35">
      <c r="C1218" s="20"/>
      <c r="I1218" s="9"/>
      <c r="AZ1218" s="185"/>
      <c r="BA1218" s="185"/>
    </row>
    <row r="1219" spans="3:53" x14ac:dyDescent="0.35">
      <c r="C1219" s="20"/>
      <c r="I1219" s="9"/>
      <c r="AZ1219" s="185"/>
      <c r="BA1219" s="185"/>
    </row>
    <row r="1220" spans="3:53" x14ac:dyDescent="0.35">
      <c r="C1220" s="20"/>
      <c r="I1220" s="9"/>
      <c r="AZ1220" s="185"/>
      <c r="BA1220" s="185"/>
    </row>
    <row r="1221" spans="3:53" x14ac:dyDescent="0.35">
      <c r="C1221" s="20"/>
      <c r="I1221" s="9"/>
      <c r="AZ1221" s="185"/>
      <c r="BA1221" s="185"/>
    </row>
    <row r="1222" spans="3:53" x14ac:dyDescent="0.35">
      <c r="C1222" s="20"/>
      <c r="AZ1222" s="185"/>
      <c r="BA1222" s="185"/>
    </row>
    <row r="1223" spans="3:53" x14ac:dyDescent="0.35">
      <c r="C1223" s="20"/>
      <c r="AZ1223" s="185"/>
      <c r="BA1223" s="185"/>
    </row>
    <row r="1224" spans="3:53" x14ac:dyDescent="0.35">
      <c r="C1224" s="20"/>
      <c r="AZ1224" s="185"/>
      <c r="BA1224" s="185"/>
    </row>
    <row r="1225" spans="3:53" x14ac:dyDescent="0.35">
      <c r="C1225" s="20"/>
      <c r="AZ1225" s="185"/>
      <c r="BA1225" s="185"/>
    </row>
    <row r="1226" spans="3:53" x14ac:dyDescent="0.35">
      <c r="C1226" s="20"/>
      <c r="AZ1226" s="185"/>
      <c r="BA1226" s="185"/>
    </row>
    <row r="1227" spans="3:53" x14ac:dyDescent="0.35">
      <c r="C1227" s="20"/>
      <c r="AZ1227" s="185"/>
      <c r="BA1227" s="185"/>
    </row>
    <row r="1228" spans="3:53" x14ac:dyDescent="0.35">
      <c r="C1228" s="20"/>
      <c r="AZ1228" s="185"/>
      <c r="BA1228" s="185"/>
    </row>
    <row r="1229" spans="3:53" x14ac:dyDescent="0.35">
      <c r="C1229" s="20"/>
      <c r="AZ1229" s="185"/>
      <c r="BA1229" s="185"/>
    </row>
    <row r="1230" spans="3:53" x14ac:dyDescent="0.35">
      <c r="C1230" s="20"/>
      <c r="AZ1230" s="185"/>
      <c r="BA1230" s="185"/>
    </row>
    <row r="1231" spans="3:53" x14ac:dyDescent="0.35">
      <c r="C1231" s="20"/>
      <c r="AZ1231" s="185"/>
      <c r="BA1231" s="185"/>
    </row>
    <row r="1232" spans="3:53" x14ac:dyDescent="0.35">
      <c r="C1232" s="20"/>
      <c r="AZ1232" s="185"/>
      <c r="BA1232" s="185"/>
    </row>
    <row r="1233" spans="3:53" x14ac:dyDescent="0.35">
      <c r="C1233" s="20"/>
      <c r="AZ1233" s="185"/>
      <c r="BA1233" s="185"/>
    </row>
    <row r="1234" spans="3:53" x14ac:dyDescent="0.35">
      <c r="C1234" s="20"/>
      <c r="AZ1234" s="185"/>
      <c r="BA1234" s="185"/>
    </row>
    <row r="1235" spans="3:53" x14ac:dyDescent="0.35">
      <c r="C1235" s="20"/>
      <c r="AZ1235" s="185"/>
      <c r="BA1235" s="185"/>
    </row>
    <row r="1236" spans="3:53" x14ac:dyDescent="0.35">
      <c r="C1236" s="20"/>
      <c r="AZ1236" s="185"/>
      <c r="BA1236" s="185"/>
    </row>
    <row r="1237" spans="3:53" x14ac:dyDescent="0.35">
      <c r="C1237" s="20"/>
      <c r="AZ1237" s="185"/>
      <c r="BA1237" s="185"/>
    </row>
    <row r="1238" spans="3:53" x14ac:dyDescent="0.35">
      <c r="C1238" s="20"/>
      <c r="AZ1238" s="185"/>
      <c r="BA1238" s="185"/>
    </row>
    <row r="1239" spans="3:53" x14ac:dyDescent="0.35">
      <c r="C1239" s="20"/>
      <c r="AZ1239" s="185"/>
      <c r="BA1239" s="185"/>
    </row>
    <row r="1240" spans="3:53" x14ac:dyDescent="0.35">
      <c r="C1240" s="20"/>
      <c r="AZ1240" s="185"/>
      <c r="BA1240" s="185"/>
    </row>
    <row r="1241" spans="3:53" x14ac:dyDescent="0.35">
      <c r="C1241" s="20"/>
      <c r="AZ1241" s="185"/>
      <c r="BA1241" s="185"/>
    </row>
    <row r="1242" spans="3:53" x14ac:dyDescent="0.35">
      <c r="C1242" s="20"/>
      <c r="AZ1242" s="185"/>
      <c r="BA1242" s="185"/>
    </row>
    <row r="1243" spans="3:53" x14ac:dyDescent="0.35">
      <c r="C1243" s="20"/>
      <c r="AZ1243" s="185"/>
      <c r="BA1243" s="185"/>
    </row>
    <row r="1244" spans="3:53" x14ac:dyDescent="0.35">
      <c r="C1244" s="20"/>
      <c r="AZ1244" s="185"/>
      <c r="BA1244" s="185"/>
    </row>
    <row r="1245" spans="3:53" x14ac:dyDescent="0.35">
      <c r="C1245" s="20"/>
      <c r="AZ1245" s="185"/>
      <c r="BA1245" s="185"/>
    </row>
    <row r="1246" spans="3:53" x14ac:dyDescent="0.35">
      <c r="C1246" s="20"/>
      <c r="AZ1246" s="185"/>
      <c r="BA1246" s="185"/>
    </row>
    <row r="1247" spans="3:53" x14ac:dyDescent="0.35">
      <c r="C1247" s="20"/>
      <c r="AZ1247" s="185"/>
      <c r="BA1247" s="185"/>
    </row>
    <row r="1248" spans="3:53" x14ac:dyDescent="0.35">
      <c r="C1248" s="20"/>
      <c r="AZ1248" s="185"/>
      <c r="BA1248" s="185"/>
    </row>
    <row r="1249" spans="3:53" x14ac:dyDescent="0.35">
      <c r="C1249" s="20"/>
      <c r="AZ1249" s="185"/>
      <c r="BA1249" s="185"/>
    </row>
    <row r="1250" spans="3:53" x14ac:dyDescent="0.35">
      <c r="C1250" s="20"/>
      <c r="AZ1250" s="185"/>
      <c r="BA1250" s="185"/>
    </row>
    <row r="1251" spans="3:53" x14ac:dyDescent="0.35">
      <c r="C1251" s="20"/>
      <c r="AZ1251" s="185"/>
      <c r="BA1251" s="185"/>
    </row>
    <row r="1252" spans="3:53" x14ac:dyDescent="0.35">
      <c r="C1252" s="20"/>
      <c r="AZ1252" s="185"/>
      <c r="BA1252" s="185"/>
    </row>
    <row r="1253" spans="3:53" x14ac:dyDescent="0.35">
      <c r="C1253" s="20"/>
      <c r="AZ1253" s="185"/>
      <c r="BA1253" s="185"/>
    </row>
    <row r="1254" spans="3:53" x14ac:dyDescent="0.35">
      <c r="C1254" s="20"/>
      <c r="AZ1254" s="185"/>
      <c r="BA1254" s="185"/>
    </row>
    <row r="1255" spans="3:53" x14ac:dyDescent="0.35">
      <c r="C1255" s="20"/>
      <c r="AZ1255" s="185"/>
      <c r="BA1255" s="185"/>
    </row>
    <row r="1256" spans="3:53" x14ac:dyDescent="0.35">
      <c r="C1256" s="20"/>
      <c r="AZ1256" s="185"/>
      <c r="BA1256" s="185"/>
    </row>
    <row r="1257" spans="3:53" x14ac:dyDescent="0.35">
      <c r="C1257" s="20"/>
      <c r="AZ1257" s="185"/>
      <c r="BA1257" s="185"/>
    </row>
    <row r="1258" spans="3:53" x14ac:dyDescent="0.35">
      <c r="C1258" s="20"/>
      <c r="AZ1258" s="185"/>
      <c r="BA1258" s="185"/>
    </row>
    <row r="1259" spans="3:53" x14ac:dyDescent="0.35">
      <c r="C1259" s="20"/>
      <c r="AZ1259" s="185"/>
      <c r="BA1259" s="185"/>
    </row>
    <row r="1260" spans="3:53" x14ac:dyDescent="0.35">
      <c r="C1260" s="20"/>
      <c r="AZ1260" s="185"/>
      <c r="BA1260" s="185"/>
    </row>
    <row r="1261" spans="3:53" x14ac:dyDescent="0.35">
      <c r="C1261" s="20"/>
      <c r="AZ1261" s="185"/>
      <c r="BA1261" s="185"/>
    </row>
    <row r="1262" spans="3:53" x14ac:dyDescent="0.35">
      <c r="C1262" s="20"/>
      <c r="AZ1262" s="185"/>
      <c r="BA1262" s="185"/>
    </row>
    <row r="1263" spans="3:53" x14ac:dyDescent="0.35">
      <c r="C1263" s="20"/>
      <c r="AZ1263" s="185"/>
      <c r="BA1263" s="185"/>
    </row>
    <row r="1264" spans="3:53" x14ac:dyDescent="0.35">
      <c r="C1264" s="20"/>
      <c r="AZ1264" s="185"/>
      <c r="BA1264" s="185"/>
    </row>
    <row r="1265" spans="3:53" x14ac:dyDescent="0.35">
      <c r="C1265" s="20"/>
      <c r="AZ1265" s="185"/>
      <c r="BA1265" s="185"/>
    </row>
    <row r="1266" spans="3:53" x14ac:dyDescent="0.35">
      <c r="C1266" s="20"/>
      <c r="AZ1266" s="185"/>
      <c r="BA1266" s="185"/>
    </row>
    <row r="1267" spans="3:53" x14ac:dyDescent="0.35">
      <c r="C1267" s="20"/>
      <c r="AZ1267" s="185"/>
      <c r="BA1267" s="185"/>
    </row>
    <row r="1268" spans="3:53" x14ac:dyDescent="0.35">
      <c r="C1268" s="20"/>
      <c r="AZ1268" s="185"/>
      <c r="BA1268" s="185"/>
    </row>
    <row r="1269" spans="3:53" x14ac:dyDescent="0.35">
      <c r="C1269" s="20"/>
      <c r="AZ1269" s="185"/>
      <c r="BA1269" s="185"/>
    </row>
    <row r="1270" spans="3:53" x14ac:dyDescent="0.35">
      <c r="C1270" s="20"/>
      <c r="AZ1270" s="185"/>
      <c r="BA1270" s="185"/>
    </row>
    <row r="1271" spans="3:53" x14ac:dyDescent="0.35">
      <c r="C1271" s="20"/>
      <c r="AZ1271" s="185"/>
      <c r="BA1271" s="185"/>
    </row>
    <row r="1272" spans="3:53" x14ac:dyDescent="0.35">
      <c r="C1272" s="20"/>
      <c r="AZ1272" s="185"/>
      <c r="BA1272" s="185"/>
    </row>
    <row r="1273" spans="3:53" x14ac:dyDescent="0.35">
      <c r="C1273" s="20"/>
      <c r="AZ1273" s="185"/>
      <c r="BA1273" s="185"/>
    </row>
    <row r="1274" spans="3:53" x14ac:dyDescent="0.35">
      <c r="C1274" s="20"/>
      <c r="AZ1274" s="185"/>
      <c r="BA1274" s="185"/>
    </row>
    <row r="1275" spans="3:53" x14ac:dyDescent="0.35">
      <c r="C1275" s="20"/>
      <c r="AZ1275" s="185"/>
      <c r="BA1275" s="185"/>
    </row>
    <row r="1276" spans="3:53" x14ac:dyDescent="0.35">
      <c r="C1276" s="20"/>
      <c r="AZ1276" s="185"/>
      <c r="BA1276" s="185"/>
    </row>
    <row r="1277" spans="3:53" x14ac:dyDescent="0.35">
      <c r="C1277" s="20"/>
      <c r="AZ1277" s="185"/>
      <c r="BA1277" s="185"/>
    </row>
    <row r="1278" spans="3:53" x14ac:dyDescent="0.35">
      <c r="C1278" s="20"/>
      <c r="AZ1278" s="185"/>
      <c r="BA1278" s="185"/>
    </row>
    <row r="1279" spans="3:53" x14ac:dyDescent="0.35">
      <c r="C1279" s="20"/>
      <c r="AZ1279" s="185"/>
      <c r="BA1279" s="185"/>
    </row>
    <row r="1280" spans="3:53" x14ac:dyDescent="0.35">
      <c r="C1280" s="20"/>
      <c r="AZ1280" s="185"/>
      <c r="BA1280" s="185"/>
    </row>
    <row r="1281" spans="3:53" x14ac:dyDescent="0.35">
      <c r="C1281" s="20"/>
      <c r="AZ1281" s="185"/>
      <c r="BA1281" s="185"/>
    </row>
    <row r="1282" spans="3:53" x14ac:dyDescent="0.35">
      <c r="C1282" s="20"/>
      <c r="AZ1282" s="185"/>
      <c r="BA1282" s="185"/>
    </row>
    <row r="1283" spans="3:53" x14ac:dyDescent="0.35">
      <c r="C1283" s="20"/>
      <c r="AZ1283" s="185"/>
      <c r="BA1283" s="185"/>
    </row>
    <row r="1284" spans="3:53" x14ac:dyDescent="0.35">
      <c r="C1284" s="20"/>
      <c r="AZ1284" s="185"/>
      <c r="BA1284" s="185"/>
    </row>
    <row r="1285" spans="3:53" x14ac:dyDescent="0.35">
      <c r="C1285" s="20"/>
      <c r="AZ1285" s="185"/>
      <c r="BA1285" s="185"/>
    </row>
    <row r="1286" spans="3:53" x14ac:dyDescent="0.35">
      <c r="C1286" s="20"/>
      <c r="AZ1286" s="185"/>
      <c r="BA1286" s="185"/>
    </row>
    <row r="1287" spans="3:53" x14ac:dyDescent="0.35">
      <c r="C1287" s="20"/>
      <c r="AZ1287" s="185"/>
      <c r="BA1287" s="185"/>
    </row>
    <row r="1288" spans="3:53" x14ac:dyDescent="0.35">
      <c r="C1288" s="20"/>
      <c r="AZ1288" s="185"/>
      <c r="BA1288" s="185"/>
    </row>
    <row r="1289" spans="3:53" x14ac:dyDescent="0.35">
      <c r="C1289" s="20"/>
      <c r="AZ1289" s="185"/>
      <c r="BA1289" s="185"/>
    </row>
    <row r="1290" spans="3:53" x14ac:dyDescent="0.35">
      <c r="C1290" s="20"/>
      <c r="AZ1290" s="185"/>
      <c r="BA1290" s="185"/>
    </row>
    <row r="1291" spans="3:53" x14ac:dyDescent="0.35">
      <c r="C1291" s="20"/>
      <c r="AZ1291" s="185"/>
      <c r="BA1291" s="185"/>
    </row>
    <row r="1292" spans="3:53" x14ac:dyDescent="0.35">
      <c r="C1292" s="20"/>
      <c r="AZ1292" s="185"/>
      <c r="BA1292" s="185"/>
    </row>
    <row r="1293" spans="3:53" x14ac:dyDescent="0.35">
      <c r="C1293" s="20"/>
      <c r="AZ1293" s="185"/>
      <c r="BA1293" s="185"/>
    </row>
    <row r="1294" spans="3:53" x14ac:dyDescent="0.35">
      <c r="C1294" s="20"/>
      <c r="AZ1294" s="185"/>
      <c r="BA1294" s="185"/>
    </row>
    <row r="1295" spans="3:53" x14ac:dyDescent="0.35">
      <c r="C1295" s="20"/>
      <c r="AZ1295" s="185"/>
      <c r="BA1295" s="185"/>
    </row>
    <row r="1296" spans="3:53" x14ac:dyDescent="0.35">
      <c r="C1296" s="20"/>
      <c r="AZ1296" s="185"/>
      <c r="BA1296" s="185"/>
    </row>
    <row r="1297" spans="3:53" x14ac:dyDescent="0.35">
      <c r="C1297" s="20"/>
      <c r="AZ1297" s="185"/>
      <c r="BA1297" s="185"/>
    </row>
    <row r="1298" spans="3:53" x14ac:dyDescent="0.35">
      <c r="C1298" s="20"/>
      <c r="AZ1298" s="185"/>
      <c r="BA1298" s="185"/>
    </row>
    <row r="1299" spans="3:53" x14ac:dyDescent="0.35">
      <c r="C1299" s="20"/>
      <c r="AZ1299" s="185"/>
      <c r="BA1299" s="185"/>
    </row>
    <row r="1300" spans="3:53" x14ac:dyDescent="0.35">
      <c r="C1300" s="20"/>
      <c r="AZ1300" s="185"/>
      <c r="BA1300" s="185"/>
    </row>
    <row r="1301" spans="3:53" x14ac:dyDescent="0.35">
      <c r="C1301" s="20"/>
      <c r="AZ1301" s="185"/>
      <c r="BA1301" s="185"/>
    </row>
    <row r="1302" spans="3:53" x14ac:dyDescent="0.35">
      <c r="C1302" s="20"/>
      <c r="AZ1302" s="185"/>
      <c r="BA1302" s="185"/>
    </row>
    <row r="1303" spans="3:53" x14ac:dyDescent="0.35">
      <c r="C1303" s="20"/>
      <c r="AZ1303" s="185"/>
      <c r="BA1303" s="185"/>
    </row>
    <row r="1304" spans="3:53" x14ac:dyDescent="0.35">
      <c r="C1304" s="20"/>
      <c r="AZ1304" s="185"/>
      <c r="BA1304" s="185"/>
    </row>
    <row r="1305" spans="3:53" x14ac:dyDescent="0.35">
      <c r="C1305" s="20"/>
      <c r="AZ1305" s="185"/>
      <c r="BA1305" s="185"/>
    </row>
    <row r="1306" spans="3:53" x14ac:dyDescent="0.35">
      <c r="C1306" s="20"/>
      <c r="AZ1306" s="185"/>
      <c r="BA1306" s="185"/>
    </row>
    <row r="1307" spans="3:53" x14ac:dyDescent="0.35">
      <c r="C1307" s="20"/>
      <c r="AZ1307" s="185"/>
      <c r="BA1307" s="185"/>
    </row>
    <row r="1308" spans="3:53" x14ac:dyDescent="0.35">
      <c r="C1308" s="20"/>
      <c r="AZ1308" s="185"/>
      <c r="BA1308" s="185"/>
    </row>
    <row r="1309" spans="3:53" x14ac:dyDescent="0.35">
      <c r="C1309" s="20"/>
      <c r="AZ1309" s="185"/>
      <c r="BA1309" s="185"/>
    </row>
    <row r="1310" spans="3:53" x14ac:dyDescent="0.35">
      <c r="C1310" s="20"/>
      <c r="AZ1310" s="185"/>
      <c r="BA1310" s="185"/>
    </row>
    <row r="1311" spans="3:53" x14ac:dyDescent="0.35">
      <c r="C1311" s="20"/>
      <c r="AZ1311" s="185"/>
      <c r="BA1311" s="185"/>
    </row>
    <row r="1312" spans="3:53" x14ac:dyDescent="0.35">
      <c r="C1312" s="20"/>
      <c r="AZ1312" s="185"/>
      <c r="BA1312" s="185"/>
    </row>
    <row r="1313" spans="3:53" x14ac:dyDescent="0.35">
      <c r="C1313" s="20"/>
      <c r="AZ1313" s="185"/>
      <c r="BA1313" s="185"/>
    </row>
    <row r="1314" spans="3:53" x14ac:dyDescent="0.35">
      <c r="AZ1314" s="185"/>
      <c r="BA1314" s="185"/>
    </row>
    <row r="1315" spans="3:53" x14ac:dyDescent="0.35">
      <c r="AZ1315" s="185"/>
      <c r="BA1315" s="185"/>
    </row>
    <row r="1316" spans="3:53" x14ac:dyDescent="0.35">
      <c r="AZ1316" s="185"/>
      <c r="BA1316" s="185"/>
    </row>
    <row r="1317" spans="3:53" x14ac:dyDescent="0.35">
      <c r="AZ1317" s="185"/>
      <c r="BA1317" s="185"/>
    </row>
    <row r="1318" spans="3:53" x14ac:dyDescent="0.35">
      <c r="AZ1318" s="185"/>
      <c r="BA1318" s="185"/>
    </row>
    <row r="1319" spans="3:53" x14ac:dyDescent="0.35">
      <c r="AZ1319" s="185"/>
      <c r="BA1319" s="185"/>
    </row>
    <row r="1320" spans="3:53" x14ac:dyDescent="0.35">
      <c r="AZ1320" s="185"/>
      <c r="BA1320" s="185"/>
    </row>
    <row r="1321" spans="3:53" x14ac:dyDescent="0.35">
      <c r="AZ1321" s="185"/>
      <c r="BA1321" s="185"/>
    </row>
    <row r="1322" spans="3:53" x14ac:dyDescent="0.35">
      <c r="AZ1322" s="185"/>
      <c r="BA1322" s="185"/>
    </row>
    <row r="1323" spans="3:53" x14ac:dyDescent="0.35">
      <c r="AZ1323" s="185"/>
      <c r="BA1323" s="185"/>
    </row>
    <row r="1324" spans="3:53" x14ac:dyDescent="0.35">
      <c r="AZ1324" s="185"/>
      <c r="BA1324" s="185"/>
    </row>
    <row r="1325" spans="3:53" x14ac:dyDescent="0.35">
      <c r="AZ1325" s="185"/>
      <c r="BA1325" s="185"/>
    </row>
    <row r="1326" spans="3:53" x14ac:dyDescent="0.35">
      <c r="AZ1326" s="185"/>
      <c r="BA1326" s="185"/>
    </row>
    <row r="1327" spans="3:53" x14ac:dyDescent="0.35">
      <c r="AZ1327" s="185"/>
      <c r="BA1327" s="185"/>
    </row>
    <row r="1328" spans="3:53" x14ac:dyDescent="0.35">
      <c r="AZ1328" s="185"/>
      <c r="BA1328" s="185"/>
    </row>
    <row r="1329" spans="52:53" x14ac:dyDescent="0.35">
      <c r="AZ1329" s="185"/>
      <c r="BA1329" s="185"/>
    </row>
    <row r="1330" spans="52:53" x14ac:dyDescent="0.35">
      <c r="AZ1330" s="185"/>
      <c r="BA1330" s="185"/>
    </row>
    <row r="1331" spans="52:53" x14ac:dyDescent="0.35">
      <c r="AZ1331" s="185"/>
      <c r="BA1331" s="185"/>
    </row>
    <row r="1332" spans="52:53" x14ac:dyDescent="0.35">
      <c r="AZ1332" s="185"/>
      <c r="BA1332" s="185"/>
    </row>
    <row r="1333" spans="52:53" x14ac:dyDescent="0.35">
      <c r="AZ1333" s="185"/>
      <c r="BA1333" s="185"/>
    </row>
    <row r="1334" spans="52:53" x14ac:dyDescent="0.35">
      <c r="AZ1334" s="185"/>
      <c r="BA1334" s="185"/>
    </row>
    <row r="1335" spans="52:53" x14ac:dyDescent="0.35">
      <c r="AZ1335" s="185"/>
      <c r="BA1335" s="185"/>
    </row>
    <row r="1336" spans="52:53" x14ac:dyDescent="0.35">
      <c r="AZ1336" s="185"/>
      <c r="BA1336" s="185"/>
    </row>
    <row r="1337" spans="52:53" x14ac:dyDescent="0.35">
      <c r="AZ1337" s="185"/>
      <c r="BA1337" s="185"/>
    </row>
    <row r="1338" spans="52:53" x14ac:dyDescent="0.35">
      <c r="AZ1338" s="185"/>
      <c r="BA1338" s="185"/>
    </row>
    <row r="1339" spans="52:53" x14ac:dyDescent="0.35">
      <c r="AZ1339" s="185"/>
      <c r="BA1339" s="185"/>
    </row>
    <row r="1340" spans="52:53" x14ac:dyDescent="0.35">
      <c r="AZ1340" s="185"/>
      <c r="BA1340" s="185"/>
    </row>
    <row r="1341" spans="52:53" x14ac:dyDescent="0.35">
      <c r="AZ1341" s="185"/>
      <c r="BA1341" s="185"/>
    </row>
    <row r="1342" spans="52:53" x14ac:dyDescent="0.35">
      <c r="AZ1342" s="185"/>
      <c r="BA1342" s="185"/>
    </row>
    <row r="1343" spans="52:53" x14ac:dyDescent="0.35">
      <c r="AZ1343" s="185"/>
      <c r="BA1343" s="185"/>
    </row>
    <row r="1344" spans="52:53" x14ac:dyDescent="0.35">
      <c r="AZ1344" s="185"/>
      <c r="BA1344" s="185"/>
    </row>
    <row r="1345" spans="52:53" x14ac:dyDescent="0.35">
      <c r="AZ1345" s="185"/>
      <c r="BA1345" s="185"/>
    </row>
    <row r="1346" spans="52:53" x14ac:dyDescent="0.35">
      <c r="AZ1346" s="185"/>
      <c r="BA1346" s="185"/>
    </row>
    <row r="1347" spans="52:53" x14ac:dyDescent="0.35">
      <c r="AZ1347" s="185"/>
      <c r="BA1347" s="185"/>
    </row>
    <row r="1348" spans="52:53" x14ac:dyDescent="0.35">
      <c r="AZ1348" s="185"/>
      <c r="BA1348" s="185"/>
    </row>
    <row r="1349" spans="52:53" x14ac:dyDescent="0.35">
      <c r="AZ1349" s="185"/>
      <c r="BA1349" s="185"/>
    </row>
    <row r="1350" spans="52:53" x14ac:dyDescent="0.35">
      <c r="AZ1350" s="185"/>
      <c r="BA1350" s="185"/>
    </row>
    <row r="1351" spans="52:53" x14ac:dyDescent="0.35">
      <c r="AZ1351" s="185"/>
      <c r="BA1351" s="185"/>
    </row>
    <row r="1352" spans="52:53" x14ac:dyDescent="0.35">
      <c r="AZ1352" s="185"/>
      <c r="BA1352" s="185"/>
    </row>
    <row r="1353" spans="52:53" x14ac:dyDescent="0.35">
      <c r="AZ1353" s="185"/>
      <c r="BA1353" s="185"/>
    </row>
    <row r="1354" spans="52:53" x14ac:dyDescent="0.35">
      <c r="AZ1354" s="185"/>
      <c r="BA1354" s="185"/>
    </row>
    <row r="1355" spans="52:53" x14ac:dyDescent="0.35">
      <c r="AZ1355" s="185"/>
      <c r="BA1355" s="185"/>
    </row>
    <row r="1356" spans="52:53" x14ac:dyDescent="0.35">
      <c r="AZ1356" s="185"/>
      <c r="BA1356" s="185"/>
    </row>
    <row r="1357" spans="52:53" x14ac:dyDescent="0.35">
      <c r="AZ1357" s="185"/>
      <c r="BA1357" s="185"/>
    </row>
    <row r="1358" spans="52:53" x14ac:dyDescent="0.35">
      <c r="AZ1358" s="185"/>
      <c r="BA1358" s="185"/>
    </row>
    <row r="1359" spans="52:53" x14ac:dyDescent="0.35">
      <c r="AZ1359" s="185"/>
      <c r="BA1359" s="185"/>
    </row>
    <row r="1360" spans="52:53" x14ac:dyDescent="0.35">
      <c r="AZ1360" s="185"/>
      <c r="BA1360" s="185"/>
    </row>
    <row r="1361" spans="52:53" x14ac:dyDescent="0.35">
      <c r="AZ1361" s="185"/>
      <c r="BA1361" s="185"/>
    </row>
    <row r="1362" spans="52:53" x14ac:dyDescent="0.35">
      <c r="AZ1362" s="185"/>
      <c r="BA1362" s="185"/>
    </row>
    <row r="1363" spans="52:53" x14ac:dyDescent="0.35">
      <c r="AZ1363" s="185"/>
      <c r="BA1363" s="185"/>
    </row>
    <row r="1364" spans="52:53" x14ac:dyDescent="0.35">
      <c r="AZ1364" s="185"/>
      <c r="BA1364" s="185"/>
    </row>
    <row r="1365" spans="52:53" x14ac:dyDescent="0.35">
      <c r="AZ1365" s="185"/>
      <c r="BA1365" s="185"/>
    </row>
    <row r="1366" spans="52:53" x14ac:dyDescent="0.35">
      <c r="AZ1366" s="185"/>
      <c r="BA1366" s="185"/>
    </row>
    <row r="1367" spans="52:53" x14ac:dyDescent="0.35">
      <c r="AZ1367" s="185"/>
      <c r="BA1367" s="185"/>
    </row>
    <row r="1368" spans="52:53" x14ac:dyDescent="0.35">
      <c r="AZ1368" s="185"/>
      <c r="BA1368" s="185"/>
    </row>
    <row r="1369" spans="52:53" x14ac:dyDescent="0.35">
      <c r="AZ1369" s="185"/>
      <c r="BA1369" s="185"/>
    </row>
    <row r="1370" spans="52:53" x14ac:dyDescent="0.35">
      <c r="AZ1370" s="185"/>
      <c r="BA1370" s="185"/>
    </row>
    <row r="1371" spans="52:53" x14ac:dyDescent="0.35">
      <c r="AZ1371" s="185"/>
      <c r="BA1371" s="185"/>
    </row>
    <row r="1372" spans="52:53" x14ac:dyDescent="0.35">
      <c r="AZ1372" s="185"/>
      <c r="BA1372" s="185"/>
    </row>
    <row r="1373" spans="52:53" x14ac:dyDescent="0.35">
      <c r="AZ1373" s="185"/>
      <c r="BA1373" s="185"/>
    </row>
    <row r="1374" spans="52:53" x14ac:dyDescent="0.35">
      <c r="AZ1374" s="185"/>
      <c r="BA1374" s="185"/>
    </row>
    <row r="1375" spans="52:53" x14ac:dyDescent="0.35">
      <c r="AZ1375" s="185"/>
      <c r="BA1375" s="185"/>
    </row>
    <row r="1376" spans="52:53" x14ac:dyDescent="0.35">
      <c r="AZ1376" s="185"/>
      <c r="BA1376" s="185"/>
    </row>
    <row r="1377" spans="52:53" x14ac:dyDescent="0.35">
      <c r="AZ1377" s="185"/>
      <c r="BA1377" s="185"/>
    </row>
    <row r="1378" spans="52:53" x14ac:dyDescent="0.35">
      <c r="AZ1378" s="185"/>
      <c r="BA1378" s="185"/>
    </row>
    <row r="1379" spans="52:53" x14ac:dyDescent="0.35">
      <c r="AZ1379" s="185"/>
      <c r="BA1379" s="185"/>
    </row>
    <row r="1380" spans="52:53" x14ac:dyDescent="0.35">
      <c r="AZ1380" s="185"/>
      <c r="BA1380" s="185"/>
    </row>
    <row r="1381" spans="52:53" x14ac:dyDescent="0.35">
      <c r="AZ1381" s="185"/>
      <c r="BA1381" s="185"/>
    </row>
    <row r="1382" spans="52:53" x14ac:dyDescent="0.35">
      <c r="AZ1382" s="185"/>
      <c r="BA1382" s="185"/>
    </row>
    <row r="1383" spans="52:53" x14ac:dyDescent="0.35">
      <c r="AZ1383" s="185"/>
      <c r="BA1383" s="185"/>
    </row>
    <row r="1384" spans="52:53" x14ac:dyDescent="0.35">
      <c r="AZ1384" s="185"/>
      <c r="BA1384" s="185"/>
    </row>
    <row r="1385" spans="52:53" x14ac:dyDescent="0.35">
      <c r="AZ1385" s="185"/>
      <c r="BA1385" s="185"/>
    </row>
    <row r="1386" spans="52:53" x14ac:dyDescent="0.35">
      <c r="AZ1386" s="185"/>
      <c r="BA1386" s="185"/>
    </row>
    <row r="1387" spans="52:53" x14ac:dyDescent="0.35">
      <c r="AZ1387" s="185"/>
      <c r="BA1387" s="185"/>
    </row>
    <row r="1388" spans="52:53" x14ac:dyDescent="0.35">
      <c r="AZ1388" s="185"/>
      <c r="BA1388" s="185"/>
    </row>
    <row r="1389" spans="52:53" x14ac:dyDescent="0.35">
      <c r="AZ1389" s="185"/>
      <c r="BA1389" s="185"/>
    </row>
    <row r="1390" spans="52:53" x14ac:dyDescent="0.35">
      <c r="AZ1390" s="185"/>
      <c r="BA1390" s="185"/>
    </row>
    <row r="1391" spans="52:53" x14ac:dyDescent="0.35">
      <c r="AZ1391" s="185"/>
      <c r="BA1391" s="185"/>
    </row>
    <row r="1392" spans="52:53" x14ac:dyDescent="0.35">
      <c r="AZ1392" s="185"/>
      <c r="BA1392" s="185"/>
    </row>
    <row r="1393" spans="52:53" x14ac:dyDescent="0.35">
      <c r="AZ1393" s="185"/>
      <c r="BA1393" s="185"/>
    </row>
    <row r="1394" spans="52:53" x14ac:dyDescent="0.35">
      <c r="AZ1394" s="185"/>
      <c r="BA1394" s="185"/>
    </row>
    <row r="1395" spans="52:53" x14ac:dyDescent="0.35">
      <c r="AZ1395" s="185"/>
      <c r="BA1395" s="185"/>
    </row>
    <row r="1396" spans="52:53" x14ac:dyDescent="0.35">
      <c r="AZ1396" s="185"/>
      <c r="BA1396" s="185"/>
    </row>
    <row r="1397" spans="52:53" x14ac:dyDescent="0.35">
      <c r="AZ1397" s="185"/>
      <c r="BA1397" s="185"/>
    </row>
    <row r="1398" spans="52:53" x14ac:dyDescent="0.35">
      <c r="AZ1398" s="185"/>
      <c r="BA1398" s="185"/>
    </row>
    <row r="1399" spans="52:53" x14ac:dyDescent="0.35">
      <c r="AZ1399" s="185"/>
      <c r="BA1399" s="185"/>
    </row>
    <row r="1400" spans="52:53" x14ac:dyDescent="0.35">
      <c r="AZ1400" s="185"/>
      <c r="BA1400" s="185"/>
    </row>
    <row r="1401" spans="52:53" x14ac:dyDescent="0.35">
      <c r="AZ1401" s="185"/>
      <c r="BA1401" s="185"/>
    </row>
    <row r="1402" spans="52:53" x14ac:dyDescent="0.35">
      <c r="AZ1402" s="185"/>
      <c r="BA1402" s="185"/>
    </row>
    <row r="1403" spans="52:53" x14ac:dyDescent="0.35">
      <c r="AZ1403" s="185"/>
      <c r="BA1403" s="185"/>
    </row>
    <row r="1404" spans="52:53" x14ac:dyDescent="0.35">
      <c r="AZ1404" s="185"/>
      <c r="BA1404" s="185"/>
    </row>
    <row r="1405" spans="52:53" x14ac:dyDescent="0.35">
      <c r="AZ1405" s="185"/>
      <c r="BA1405" s="185"/>
    </row>
    <row r="1406" spans="52:53" x14ac:dyDescent="0.35">
      <c r="AZ1406" s="185"/>
      <c r="BA1406" s="185"/>
    </row>
    <row r="1407" spans="52:53" x14ac:dyDescent="0.35">
      <c r="AZ1407" s="185"/>
      <c r="BA1407" s="185"/>
    </row>
    <row r="1408" spans="52:53" x14ac:dyDescent="0.35">
      <c r="AZ1408" s="185"/>
      <c r="BA1408" s="185"/>
    </row>
    <row r="1409" spans="52:53" x14ac:dyDescent="0.35">
      <c r="AZ1409" s="185"/>
      <c r="BA1409" s="185"/>
    </row>
    <row r="1410" spans="52:53" x14ac:dyDescent="0.35">
      <c r="AZ1410" s="185"/>
      <c r="BA1410" s="185"/>
    </row>
    <row r="1411" spans="52:53" x14ac:dyDescent="0.35">
      <c r="AZ1411" s="185"/>
      <c r="BA1411" s="185"/>
    </row>
    <row r="1412" spans="52:53" x14ac:dyDescent="0.35">
      <c r="AZ1412" s="185"/>
      <c r="BA1412" s="185"/>
    </row>
    <row r="1413" spans="52:53" x14ac:dyDescent="0.35">
      <c r="AZ1413" s="185"/>
      <c r="BA1413" s="185"/>
    </row>
    <row r="1414" spans="52:53" x14ac:dyDescent="0.35">
      <c r="AZ1414" s="185"/>
      <c r="BA1414" s="185"/>
    </row>
    <row r="1415" spans="52:53" x14ac:dyDescent="0.35">
      <c r="AZ1415" s="185"/>
      <c r="BA1415" s="185"/>
    </row>
    <row r="1416" spans="52:53" x14ac:dyDescent="0.35">
      <c r="AZ1416" s="185"/>
      <c r="BA1416" s="185"/>
    </row>
    <row r="1417" spans="52:53" x14ac:dyDescent="0.35">
      <c r="AZ1417" s="185"/>
      <c r="BA1417" s="185"/>
    </row>
    <row r="1418" spans="52:53" x14ac:dyDescent="0.35">
      <c r="AZ1418" s="185"/>
      <c r="BA1418" s="185"/>
    </row>
    <row r="1419" spans="52:53" x14ac:dyDescent="0.35">
      <c r="AZ1419" s="185"/>
      <c r="BA1419" s="185"/>
    </row>
    <row r="1420" spans="52:53" x14ac:dyDescent="0.35">
      <c r="AZ1420" s="185"/>
      <c r="BA1420" s="185"/>
    </row>
    <row r="1421" spans="52:53" x14ac:dyDescent="0.35">
      <c r="AZ1421" s="185"/>
      <c r="BA1421" s="185"/>
    </row>
    <row r="1422" spans="52:53" x14ac:dyDescent="0.35">
      <c r="AZ1422" s="185"/>
      <c r="BA1422" s="185"/>
    </row>
    <row r="1423" spans="52:53" x14ac:dyDescent="0.35">
      <c r="AZ1423" s="185"/>
      <c r="BA1423" s="185"/>
    </row>
    <row r="1424" spans="52:53" x14ac:dyDescent="0.35">
      <c r="AZ1424" s="185"/>
      <c r="BA1424" s="185"/>
    </row>
    <row r="1425" spans="52:53" x14ac:dyDescent="0.35">
      <c r="AZ1425" s="185"/>
      <c r="BA1425" s="185"/>
    </row>
    <row r="1426" spans="52:53" x14ac:dyDescent="0.35">
      <c r="AZ1426" s="185"/>
      <c r="BA1426" s="185"/>
    </row>
    <row r="1427" spans="52:53" x14ac:dyDescent="0.35">
      <c r="AZ1427" s="185"/>
      <c r="BA1427" s="185"/>
    </row>
    <row r="1428" spans="52:53" x14ac:dyDescent="0.35">
      <c r="AZ1428" s="185"/>
      <c r="BA1428" s="185"/>
    </row>
    <row r="1429" spans="52:53" x14ac:dyDescent="0.35">
      <c r="AZ1429" s="185"/>
      <c r="BA1429" s="185"/>
    </row>
    <row r="1430" spans="52:53" x14ac:dyDescent="0.35">
      <c r="AZ1430" s="185"/>
      <c r="BA1430" s="185"/>
    </row>
    <row r="1431" spans="52:53" x14ac:dyDescent="0.35">
      <c r="AZ1431" s="185"/>
      <c r="BA1431" s="185"/>
    </row>
    <row r="1432" spans="52:53" x14ac:dyDescent="0.35">
      <c r="AZ1432" s="185"/>
      <c r="BA1432" s="185"/>
    </row>
    <row r="1433" spans="52:53" x14ac:dyDescent="0.35">
      <c r="AZ1433" s="185"/>
      <c r="BA1433" s="185"/>
    </row>
    <row r="1434" spans="52:53" x14ac:dyDescent="0.35">
      <c r="AZ1434" s="185"/>
      <c r="BA1434" s="185"/>
    </row>
    <row r="1435" spans="52:53" x14ac:dyDescent="0.35">
      <c r="AZ1435" s="185"/>
      <c r="BA1435" s="185"/>
    </row>
    <row r="1436" spans="52:53" x14ac:dyDescent="0.35">
      <c r="AZ1436" s="185"/>
      <c r="BA1436" s="185"/>
    </row>
    <row r="1437" spans="52:53" x14ac:dyDescent="0.35">
      <c r="AZ1437" s="185"/>
      <c r="BA1437" s="185"/>
    </row>
    <row r="1438" spans="52:53" x14ac:dyDescent="0.35">
      <c r="AZ1438" s="185"/>
      <c r="BA1438" s="185"/>
    </row>
    <row r="1439" spans="52:53" x14ac:dyDescent="0.35">
      <c r="AZ1439" s="185"/>
      <c r="BA1439" s="185"/>
    </row>
    <row r="1440" spans="52:53" x14ac:dyDescent="0.35">
      <c r="AZ1440" s="185"/>
      <c r="BA1440" s="185"/>
    </row>
    <row r="1441" spans="52:53" x14ac:dyDescent="0.35">
      <c r="AZ1441" s="185"/>
      <c r="BA1441" s="185"/>
    </row>
    <row r="1442" spans="52:53" x14ac:dyDescent="0.35">
      <c r="AZ1442" s="185"/>
      <c r="BA1442" s="185"/>
    </row>
    <row r="1443" spans="52:53" x14ac:dyDescent="0.35">
      <c r="AZ1443" s="185"/>
      <c r="BA1443" s="185"/>
    </row>
    <row r="1444" spans="52:53" x14ac:dyDescent="0.35">
      <c r="AZ1444" s="185"/>
      <c r="BA1444" s="185"/>
    </row>
    <row r="1445" spans="52:53" x14ac:dyDescent="0.35">
      <c r="AZ1445" s="185"/>
      <c r="BA1445" s="185"/>
    </row>
    <row r="1446" spans="52:53" x14ac:dyDescent="0.35">
      <c r="AZ1446" s="185"/>
      <c r="BA1446" s="185"/>
    </row>
    <row r="1447" spans="52:53" x14ac:dyDescent="0.35">
      <c r="AZ1447" s="185"/>
      <c r="BA1447" s="185"/>
    </row>
    <row r="1448" spans="52:53" x14ac:dyDescent="0.35">
      <c r="AZ1448" s="185"/>
      <c r="BA1448" s="185"/>
    </row>
    <row r="1449" spans="52:53" x14ac:dyDescent="0.35">
      <c r="AZ1449" s="185"/>
      <c r="BA1449" s="185"/>
    </row>
    <row r="1450" spans="52:53" x14ac:dyDescent="0.35">
      <c r="AZ1450" s="185"/>
      <c r="BA1450" s="185"/>
    </row>
    <row r="1451" spans="52:53" x14ac:dyDescent="0.35">
      <c r="AZ1451" s="185"/>
      <c r="BA1451" s="185"/>
    </row>
    <row r="1452" spans="52:53" x14ac:dyDescent="0.35">
      <c r="AZ1452" s="185"/>
      <c r="BA1452" s="185"/>
    </row>
    <row r="1453" spans="52:53" x14ac:dyDescent="0.35">
      <c r="AZ1453" s="185"/>
      <c r="BA1453" s="185"/>
    </row>
    <row r="1454" spans="52:53" x14ac:dyDescent="0.35">
      <c r="AZ1454" s="185"/>
      <c r="BA1454" s="185"/>
    </row>
    <row r="1455" spans="52:53" x14ac:dyDescent="0.35">
      <c r="AZ1455" s="185"/>
      <c r="BA1455" s="185"/>
    </row>
    <row r="1456" spans="52:53" x14ac:dyDescent="0.35">
      <c r="AZ1456" s="185"/>
      <c r="BA1456" s="185"/>
    </row>
    <row r="1457" spans="52:53" x14ac:dyDescent="0.35">
      <c r="AZ1457" s="185"/>
      <c r="BA1457" s="185"/>
    </row>
    <row r="1458" spans="52:53" x14ac:dyDescent="0.35">
      <c r="AZ1458" s="185"/>
      <c r="BA1458" s="185"/>
    </row>
    <row r="1459" spans="52:53" x14ac:dyDescent="0.35">
      <c r="AZ1459" s="185"/>
      <c r="BA1459" s="185"/>
    </row>
    <row r="1460" spans="52:53" x14ac:dyDescent="0.35">
      <c r="AZ1460" s="185"/>
      <c r="BA1460" s="185"/>
    </row>
    <row r="1461" spans="52:53" x14ac:dyDescent="0.35">
      <c r="AZ1461" s="185"/>
      <c r="BA1461" s="185"/>
    </row>
    <row r="1462" spans="52:53" x14ac:dyDescent="0.35">
      <c r="AZ1462" s="185"/>
      <c r="BA1462" s="185"/>
    </row>
    <row r="1463" spans="52:53" x14ac:dyDescent="0.35">
      <c r="AZ1463" s="185"/>
      <c r="BA1463" s="185"/>
    </row>
    <row r="1464" spans="52:53" x14ac:dyDescent="0.35">
      <c r="AZ1464" s="185"/>
      <c r="BA1464" s="185"/>
    </row>
    <row r="1465" spans="52:53" x14ac:dyDescent="0.35">
      <c r="AZ1465" s="185"/>
      <c r="BA1465" s="185"/>
    </row>
    <row r="1466" spans="52:53" x14ac:dyDescent="0.35">
      <c r="AZ1466" s="185"/>
      <c r="BA1466" s="185"/>
    </row>
    <row r="1467" spans="52:53" x14ac:dyDescent="0.35">
      <c r="AZ1467" s="185"/>
      <c r="BA1467" s="185"/>
    </row>
    <row r="1468" spans="52:53" x14ac:dyDescent="0.35">
      <c r="AZ1468" s="185"/>
      <c r="BA1468" s="185"/>
    </row>
    <row r="1469" spans="52:53" x14ac:dyDescent="0.35">
      <c r="AZ1469" s="185"/>
      <c r="BA1469" s="185"/>
    </row>
    <row r="1470" spans="52:53" x14ac:dyDescent="0.35">
      <c r="AZ1470" s="185"/>
      <c r="BA1470" s="185"/>
    </row>
    <row r="1471" spans="52:53" x14ac:dyDescent="0.35">
      <c r="AZ1471" s="185"/>
      <c r="BA1471" s="185"/>
    </row>
    <row r="1472" spans="52:53" x14ac:dyDescent="0.35">
      <c r="AZ1472" s="185"/>
      <c r="BA1472" s="185"/>
    </row>
    <row r="1473" spans="52:53" x14ac:dyDescent="0.35">
      <c r="AZ1473" s="185"/>
      <c r="BA1473" s="185"/>
    </row>
    <row r="1474" spans="52:53" x14ac:dyDescent="0.35">
      <c r="AZ1474" s="185"/>
      <c r="BA1474" s="185"/>
    </row>
    <row r="1475" spans="52:53" x14ac:dyDescent="0.35">
      <c r="AZ1475" s="185"/>
      <c r="BA1475" s="185"/>
    </row>
    <row r="1476" spans="52:53" x14ac:dyDescent="0.35">
      <c r="AZ1476" s="185"/>
      <c r="BA1476" s="185"/>
    </row>
    <row r="1477" spans="52:53" x14ac:dyDescent="0.35">
      <c r="AZ1477" s="185"/>
      <c r="BA1477" s="185"/>
    </row>
    <row r="1478" spans="52:53" x14ac:dyDescent="0.35">
      <c r="AZ1478" s="185"/>
      <c r="BA1478" s="185"/>
    </row>
    <row r="1479" spans="52:53" x14ac:dyDescent="0.35">
      <c r="AZ1479" s="185"/>
      <c r="BA1479" s="185"/>
    </row>
    <row r="1480" spans="52:53" x14ac:dyDescent="0.35">
      <c r="AZ1480" s="185"/>
      <c r="BA1480" s="185"/>
    </row>
    <row r="1481" spans="52:53" x14ac:dyDescent="0.35">
      <c r="AZ1481" s="185"/>
      <c r="BA1481" s="185"/>
    </row>
    <row r="1482" spans="52:53" x14ac:dyDescent="0.35">
      <c r="AZ1482" s="185"/>
      <c r="BA1482" s="185"/>
    </row>
    <row r="1483" spans="52:53" x14ac:dyDescent="0.35">
      <c r="AZ1483" s="185"/>
      <c r="BA1483" s="185"/>
    </row>
    <row r="1484" spans="52:53" x14ac:dyDescent="0.35">
      <c r="AZ1484" s="185"/>
      <c r="BA1484" s="185"/>
    </row>
    <row r="1485" spans="52:53" x14ac:dyDescent="0.35">
      <c r="AZ1485" s="185"/>
      <c r="BA1485" s="185"/>
    </row>
    <row r="1486" spans="52:53" x14ac:dyDescent="0.35">
      <c r="AZ1486" s="185"/>
      <c r="BA1486" s="185"/>
    </row>
    <row r="1487" spans="52:53" x14ac:dyDescent="0.35">
      <c r="AZ1487" s="185"/>
      <c r="BA1487" s="185"/>
    </row>
    <row r="1488" spans="52:53" x14ac:dyDescent="0.35">
      <c r="AZ1488" s="185"/>
      <c r="BA1488" s="185"/>
    </row>
    <row r="1489" spans="52:53" x14ac:dyDescent="0.35">
      <c r="AZ1489" s="185"/>
      <c r="BA1489" s="185"/>
    </row>
    <row r="1490" spans="52:53" x14ac:dyDescent="0.35">
      <c r="AZ1490" s="185"/>
      <c r="BA1490" s="185"/>
    </row>
    <row r="1491" spans="52:53" x14ac:dyDescent="0.35">
      <c r="AZ1491" s="185"/>
      <c r="BA1491" s="185"/>
    </row>
    <row r="1492" spans="52:53" x14ac:dyDescent="0.35">
      <c r="AZ1492" s="185"/>
      <c r="BA1492" s="185"/>
    </row>
    <row r="1493" spans="52:53" x14ac:dyDescent="0.35">
      <c r="AZ1493" s="185"/>
      <c r="BA1493" s="185"/>
    </row>
    <row r="1494" spans="52:53" x14ac:dyDescent="0.35">
      <c r="AZ1494" s="185"/>
      <c r="BA1494" s="185"/>
    </row>
    <row r="1495" spans="52:53" x14ac:dyDescent="0.35">
      <c r="AZ1495" s="185"/>
      <c r="BA1495" s="185"/>
    </row>
    <row r="1496" spans="52:53" x14ac:dyDescent="0.35">
      <c r="AZ1496" s="185"/>
      <c r="BA1496" s="185"/>
    </row>
    <row r="1497" spans="52:53" x14ac:dyDescent="0.35">
      <c r="AZ1497" s="185"/>
      <c r="BA1497" s="185"/>
    </row>
    <row r="1498" spans="52:53" x14ac:dyDescent="0.35">
      <c r="AZ1498" s="185"/>
      <c r="BA1498" s="185"/>
    </row>
    <row r="1499" spans="52:53" x14ac:dyDescent="0.35">
      <c r="AZ1499" s="185"/>
      <c r="BA1499" s="185"/>
    </row>
    <row r="1500" spans="52:53" x14ac:dyDescent="0.35">
      <c r="AZ1500" s="185"/>
      <c r="BA1500" s="185"/>
    </row>
    <row r="1501" spans="52:53" x14ac:dyDescent="0.35">
      <c r="AZ1501" s="185"/>
      <c r="BA1501" s="185"/>
    </row>
    <row r="1502" spans="52:53" x14ac:dyDescent="0.35">
      <c r="AZ1502" s="185"/>
      <c r="BA1502" s="185"/>
    </row>
    <row r="1503" spans="52:53" x14ac:dyDescent="0.35">
      <c r="AZ1503" s="185"/>
      <c r="BA1503" s="185"/>
    </row>
    <row r="1504" spans="52:53" x14ac:dyDescent="0.35">
      <c r="AZ1504" s="185"/>
      <c r="BA1504" s="185"/>
    </row>
    <row r="1505" spans="52:53" x14ac:dyDescent="0.35">
      <c r="AZ1505" s="185"/>
      <c r="BA1505" s="185"/>
    </row>
    <row r="1506" spans="52:53" x14ac:dyDescent="0.35">
      <c r="AZ1506" s="185"/>
      <c r="BA1506" s="185"/>
    </row>
    <row r="1507" spans="52:53" x14ac:dyDescent="0.35">
      <c r="AZ1507" s="185"/>
      <c r="BA1507" s="185"/>
    </row>
    <row r="1508" spans="52:53" x14ac:dyDescent="0.35">
      <c r="AZ1508" s="185"/>
      <c r="BA1508" s="185"/>
    </row>
    <row r="1509" spans="52:53" x14ac:dyDescent="0.35">
      <c r="AZ1509" s="185"/>
      <c r="BA1509" s="185"/>
    </row>
    <row r="1510" spans="52:53" x14ac:dyDescent="0.35">
      <c r="AZ1510" s="185"/>
      <c r="BA1510" s="185"/>
    </row>
    <row r="1511" spans="52:53" x14ac:dyDescent="0.35">
      <c r="AZ1511" s="185"/>
      <c r="BA1511" s="185"/>
    </row>
    <row r="1512" spans="52:53" x14ac:dyDescent="0.35">
      <c r="AZ1512" s="185"/>
      <c r="BA1512" s="185"/>
    </row>
    <row r="1513" spans="52:53" x14ac:dyDescent="0.35">
      <c r="AZ1513" s="185"/>
      <c r="BA1513" s="185"/>
    </row>
    <row r="1514" spans="52:53" x14ac:dyDescent="0.35">
      <c r="AZ1514" s="185"/>
      <c r="BA1514" s="185"/>
    </row>
    <row r="1515" spans="52:53" x14ac:dyDescent="0.35">
      <c r="AZ1515" s="185"/>
      <c r="BA1515" s="185"/>
    </row>
    <row r="1516" spans="52:53" x14ac:dyDescent="0.35">
      <c r="AZ1516" s="185"/>
      <c r="BA1516" s="185"/>
    </row>
    <row r="1517" spans="52:53" x14ac:dyDescent="0.35">
      <c r="AZ1517" s="185"/>
      <c r="BA1517" s="185"/>
    </row>
    <row r="1518" spans="52:53" x14ac:dyDescent="0.35">
      <c r="AZ1518" s="185"/>
      <c r="BA1518" s="185"/>
    </row>
    <row r="1519" spans="52:53" x14ac:dyDescent="0.35">
      <c r="AZ1519" s="185"/>
      <c r="BA1519" s="185"/>
    </row>
    <row r="1520" spans="52:53" x14ac:dyDescent="0.35">
      <c r="AZ1520" s="185"/>
      <c r="BA1520" s="185"/>
    </row>
    <row r="1521" spans="52:53" x14ac:dyDescent="0.35">
      <c r="AZ1521" s="185"/>
      <c r="BA1521" s="185"/>
    </row>
    <row r="1522" spans="52:53" x14ac:dyDescent="0.35">
      <c r="AZ1522" s="185"/>
      <c r="BA1522" s="185"/>
    </row>
    <row r="1523" spans="52:53" x14ac:dyDescent="0.35">
      <c r="AZ1523" s="185"/>
      <c r="BA1523" s="185"/>
    </row>
    <row r="1524" spans="52:53" x14ac:dyDescent="0.35">
      <c r="AZ1524" s="185"/>
      <c r="BA1524" s="185"/>
    </row>
    <row r="1525" spans="52:53" x14ac:dyDescent="0.35">
      <c r="AZ1525" s="185"/>
      <c r="BA1525" s="185"/>
    </row>
    <row r="1526" spans="52:53" x14ac:dyDescent="0.35">
      <c r="AZ1526" s="185"/>
      <c r="BA1526" s="185"/>
    </row>
    <row r="1527" spans="52:53" x14ac:dyDescent="0.35">
      <c r="AZ1527" s="185"/>
      <c r="BA1527" s="185"/>
    </row>
    <row r="1528" spans="52:53" x14ac:dyDescent="0.35">
      <c r="AZ1528" s="185"/>
      <c r="BA1528" s="185"/>
    </row>
    <row r="1529" spans="52:53" x14ac:dyDescent="0.35">
      <c r="AZ1529" s="185"/>
      <c r="BA1529" s="185"/>
    </row>
    <row r="1530" spans="52:53" x14ac:dyDescent="0.35">
      <c r="AZ1530" s="185"/>
      <c r="BA1530" s="185"/>
    </row>
    <row r="1531" spans="52:53" x14ac:dyDescent="0.35">
      <c r="AZ1531" s="185"/>
      <c r="BA1531" s="185"/>
    </row>
    <row r="1532" spans="52:53" x14ac:dyDescent="0.35">
      <c r="AZ1532" s="185"/>
      <c r="BA1532" s="185"/>
    </row>
    <row r="1533" spans="52:53" x14ac:dyDescent="0.35">
      <c r="AZ1533" s="185"/>
      <c r="BA1533" s="185"/>
    </row>
    <row r="1534" spans="52:53" x14ac:dyDescent="0.35">
      <c r="AZ1534" s="185"/>
      <c r="BA1534" s="185"/>
    </row>
    <row r="1535" spans="52:53" x14ac:dyDescent="0.35">
      <c r="AZ1535" s="185"/>
      <c r="BA1535" s="185"/>
    </row>
    <row r="1536" spans="52:53" x14ac:dyDescent="0.35">
      <c r="AZ1536" s="185"/>
      <c r="BA1536" s="185"/>
    </row>
    <row r="1537" spans="52:53" x14ac:dyDescent="0.35">
      <c r="AZ1537" s="185"/>
      <c r="BA1537" s="185"/>
    </row>
    <row r="1538" spans="52:53" x14ac:dyDescent="0.35">
      <c r="AZ1538" s="185"/>
      <c r="BA1538" s="185"/>
    </row>
    <row r="1539" spans="52:53" x14ac:dyDescent="0.35">
      <c r="AZ1539" s="185"/>
      <c r="BA1539" s="185"/>
    </row>
    <row r="1540" spans="52:53" x14ac:dyDescent="0.35">
      <c r="AZ1540" s="185"/>
      <c r="BA1540" s="185"/>
    </row>
    <row r="1541" spans="52:53" x14ac:dyDescent="0.35">
      <c r="AZ1541" s="185"/>
      <c r="BA1541" s="185"/>
    </row>
    <row r="1542" spans="52:53" x14ac:dyDescent="0.35">
      <c r="AZ1542" s="185"/>
      <c r="BA1542" s="185"/>
    </row>
    <row r="1543" spans="52:53" x14ac:dyDescent="0.35">
      <c r="AZ1543" s="185"/>
      <c r="BA1543" s="185"/>
    </row>
    <row r="1544" spans="52:53" x14ac:dyDescent="0.35">
      <c r="AZ1544" s="185"/>
      <c r="BA1544" s="185"/>
    </row>
    <row r="1545" spans="52:53" x14ac:dyDescent="0.35">
      <c r="AZ1545" s="185"/>
      <c r="BA1545" s="185"/>
    </row>
    <row r="1546" spans="52:53" x14ac:dyDescent="0.35">
      <c r="AZ1546" s="185"/>
      <c r="BA1546" s="185"/>
    </row>
    <row r="1547" spans="52:53" x14ac:dyDescent="0.35">
      <c r="AZ1547" s="185"/>
      <c r="BA1547" s="185"/>
    </row>
    <row r="1548" spans="52:53" x14ac:dyDescent="0.35">
      <c r="AZ1548" s="185"/>
      <c r="BA1548" s="185"/>
    </row>
    <row r="1549" spans="52:53" x14ac:dyDescent="0.35">
      <c r="AZ1549" s="185"/>
      <c r="BA1549" s="185"/>
    </row>
    <row r="1550" spans="52:53" x14ac:dyDescent="0.35">
      <c r="AZ1550" s="185"/>
      <c r="BA1550" s="185"/>
    </row>
    <row r="1551" spans="52:53" x14ac:dyDescent="0.35">
      <c r="AZ1551" s="185"/>
      <c r="BA1551" s="185"/>
    </row>
    <row r="1552" spans="52:53" x14ac:dyDescent="0.35">
      <c r="AZ1552" s="185"/>
      <c r="BA1552" s="185"/>
    </row>
    <row r="1553" spans="52:53" x14ac:dyDescent="0.35">
      <c r="AZ1553" s="185"/>
      <c r="BA1553" s="185"/>
    </row>
    <row r="1554" spans="52:53" x14ac:dyDescent="0.35">
      <c r="AZ1554" s="185"/>
      <c r="BA1554" s="185"/>
    </row>
    <row r="1555" spans="52:53" x14ac:dyDescent="0.35">
      <c r="AZ1555" s="185"/>
      <c r="BA1555" s="185"/>
    </row>
    <row r="1556" spans="52:53" x14ac:dyDescent="0.35">
      <c r="AZ1556" s="185"/>
      <c r="BA1556" s="185"/>
    </row>
    <row r="1557" spans="52:53" x14ac:dyDescent="0.35">
      <c r="AZ1557" s="185"/>
      <c r="BA1557" s="185"/>
    </row>
    <row r="1558" spans="52:53" x14ac:dyDescent="0.35">
      <c r="AZ1558" s="185"/>
      <c r="BA1558" s="185"/>
    </row>
    <row r="1559" spans="52:53" x14ac:dyDescent="0.35">
      <c r="AZ1559" s="185"/>
      <c r="BA1559" s="185"/>
    </row>
    <row r="1560" spans="52:53" x14ac:dyDescent="0.35">
      <c r="AZ1560" s="185"/>
      <c r="BA1560" s="185"/>
    </row>
    <row r="1561" spans="52:53" x14ac:dyDescent="0.35">
      <c r="AZ1561" s="185"/>
      <c r="BA1561" s="185"/>
    </row>
    <row r="1562" spans="52:53" x14ac:dyDescent="0.35">
      <c r="AZ1562" s="185"/>
      <c r="BA1562" s="185"/>
    </row>
    <row r="1563" spans="52:53" x14ac:dyDescent="0.35">
      <c r="AZ1563" s="185"/>
      <c r="BA1563" s="185"/>
    </row>
    <row r="1564" spans="52:53" x14ac:dyDescent="0.35">
      <c r="AZ1564" s="185"/>
      <c r="BA1564" s="185"/>
    </row>
    <row r="1565" spans="52:53" x14ac:dyDescent="0.35">
      <c r="AZ1565" s="185"/>
      <c r="BA1565" s="185"/>
    </row>
    <row r="1566" spans="52:53" x14ac:dyDescent="0.35">
      <c r="AZ1566" s="185"/>
      <c r="BA1566" s="185"/>
    </row>
    <row r="1567" spans="52:53" x14ac:dyDescent="0.35">
      <c r="AZ1567" s="185"/>
      <c r="BA1567" s="185"/>
    </row>
    <row r="1568" spans="52:53" x14ac:dyDescent="0.35">
      <c r="AZ1568" s="185"/>
      <c r="BA1568" s="185"/>
    </row>
    <row r="1569" spans="52:53" x14ac:dyDescent="0.35">
      <c r="AZ1569" s="185"/>
      <c r="BA1569" s="185"/>
    </row>
    <row r="1570" spans="52:53" x14ac:dyDescent="0.35">
      <c r="AZ1570" s="185"/>
      <c r="BA1570" s="185"/>
    </row>
    <row r="1571" spans="52:53" x14ac:dyDescent="0.35">
      <c r="AZ1571" s="185"/>
      <c r="BA1571" s="185"/>
    </row>
    <row r="1572" spans="52:53" x14ac:dyDescent="0.35">
      <c r="AZ1572" s="185"/>
      <c r="BA1572" s="185"/>
    </row>
    <row r="1573" spans="52:53" x14ac:dyDescent="0.35">
      <c r="AZ1573" s="185"/>
      <c r="BA1573" s="185"/>
    </row>
    <row r="1574" spans="52:53" x14ac:dyDescent="0.35">
      <c r="AZ1574" s="185"/>
      <c r="BA1574" s="185"/>
    </row>
    <row r="1575" spans="52:53" x14ac:dyDescent="0.35">
      <c r="AZ1575" s="185"/>
      <c r="BA1575" s="185"/>
    </row>
    <row r="1576" spans="52:53" x14ac:dyDescent="0.35">
      <c r="AZ1576" s="185"/>
      <c r="BA1576" s="185"/>
    </row>
    <row r="1577" spans="52:53" x14ac:dyDescent="0.35">
      <c r="AZ1577" s="185"/>
      <c r="BA1577" s="185"/>
    </row>
    <row r="1578" spans="52:53" x14ac:dyDescent="0.35">
      <c r="AZ1578" s="185"/>
      <c r="BA1578" s="185"/>
    </row>
    <row r="1579" spans="52:53" x14ac:dyDescent="0.35">
      <c r="AZ1579" s="185"/>
      <c r="BA1579" s="185"/>
    </row>
    <row r="1580" spans="52:53" x14ac:dyDescent="0.35">
      <c r="AZ1580" s="185"/>
      <c r="BA1580" s="185"/>
    </row>
    <row r="1581" spans="52:53" x14ac:dyDescent="0.35">
      <c r="AZ1581" s="185"/>
      <c r="BA1581" s="185"/>
    </row>
    <row r="1582" spans="52:53" x14ac:dyDescent="0.35">
      <c r="AZ1582" s="185"/>
      <c r="BA1582" s="185"/>
    </row>
    <row r="1583" spans="52:53" x14ac:dyDescent="0.35">
      <c r="AZ1583" s="185"/>
      <c r="BA1583" s="185"/>
    </row>
    <row r="1584" spans="52:53" x14ac:dyDescent="0.35">
      <c r="AZ1584" s="185"/>
      <c r="BA1584" s="185"/>
    </row>
    <row r="1585" spans="52:53" x14ac:dyDescent="0.35">
      <c r="AZ1585" s="185"/>
      <c r="BA1585" s="185"/>
    </row>
    <row r="1586" spans="52:53" x14ac:dyDescent="0.35">
      <c r="AZ1586" s="185"/>
      <c r="BA1586" s="185"/>
    </row>
    <row r="1587" spans="52:53" x14ac:dyDescent="0.35">
      <c r="AZ1587" s="185"/>
      <c r="BA1587" s="185"/>
    </row>
    <row r="1588" spans="52:53" x14ac:dyDescent="0.35">
      <c r="AZ1588" s="185"/>
      <c r="BA1588" s="185"/>
    </row>
    <row r="1589" spans="52:53" x14ac:dyDescent="0.35">
      <c r="AZ1589" s="185"/>
      <c r="BA1589" s="185"/>
    </row>
    <row r="1590" spans="52:53" x14ac:dyDescent="0.35">
      <c r="AZ1590" s="185"/>
      <c r="BA1590" s="185"/>
    </row>
    <row r="1591" spans="52:53" x14ac:dyDescent="0.35">
      <c r="AZ1591" s="185"/>
      <c r="BA1591" s="185"/>
    </row>
    <row r="1592" spans="52:53" x14ac:dyDescent="0.35">
      <c r="AZ1592" s="185"/>
      <c r="BA1592" s="185"/>
    </row>
    <row r="1593" spans="52:53" x14ac:dyDescent="0.35">
      <c r="AZ1593" s="185"/>
      <c r="BA1593" s="185"/>
    </row>
    <row r="1594" spans="52:53" x14ac:dyDescent="0.35">
      <c r="AZ1594" s="185"/>
      <c r="BA1594" s="185"/>
    </row>
    <row r="1595" spans="52:53" x14ac:dyDescent="0.35">
      <c r="AZ1595" s="185"/>
      <c r="BA1595" s="185"/>
    </row>
    <row r="1596" spans="52:53" x14ac:dyDescent="0.35">
      <c r="AZ1596" s="185"/>
      <c r="BA1596" s="185"/>
    </row>
    <row r="1597" spans="52:53" x14ac:dyDescent="0.35">
      <c r="AZ1597" s="185"/>
      <c r="BA1597" s="185"/>
    </row>
    <row r="1598" spans="52:53" x14ac:dyDescent="0.35">
      <c r="AZ1598" s="185"/>
      <c r="BA1598" s="185"/>
    </row>
    <row r="1599" spans="52:53" x14ac:dyDescent="0.35">
      <c r="AZ1599" s="185"/>
      <c r="BA1599" s="185"/>
    </row>
    <row r="1600" spans="52:53" x14ac:dyDescent="0.35">
      <c r="AZ1600" s="185"/>
      <c r="BA1600" s="185"/>
    </row>
    <row r="1601" spans="52:53" x14ac:dyDescent="0.35">
      <c r="AZ1601" s="185"/>
      <c r="BA1601" s="185"/>
    </row>
    <row r="1602" spans="52:53" x14ac:dyDescent="0.35">
      <c r="AZ1602" s="185"/>
      <c r="BA1602" s="185"/>
    </row>
    <row r="1603" spans="52:53" x14ac:dyDescent="0.35">
      <c r="AZ1603" s="185"/>
      <c r="BA1603" s="185"/>
    </row>
    <row r="1604" spans="52:53" x14ac:dyDescent="0.35">
      <c r="AZ1604" s="185"/>
      <c r="BA1604" s="185"/>
    </row>
    <row r="1605" spans="52:53" x14ac:dyDescent="0.35">
      <c r="AZ1605" s="185"/>
      <c r="BA1605" s="185"/>
    </row>
    <row r="1606" spans="52:53" x14ac:dyDescent="0.35">
      <c r="AZ1606" s="185"/>
      <c r="BA1606" s="185"/>
    </row>
    <row r="1607" spans="52:53" x14ac:dyDescent="0.35">
      <c r="AZ1607" s="185"/>
      <c r="BA1607" s="185"/>
    </row>
    <row r="1608" spans="52:53" x14ac:dyDescent="0.35">
      <c r="AZ1608" s="185"/>
      <c r="BA1608" s="185"/>
    </row>
    <row r="1609" spans="52:53" x14ac:dyDescent="0.35">
      <c r="AZ1609" s="185"/>
      <c r="BA1609" s="185"/>
    </row>
    <row r="1610" spans="52:53" x14ac:dyDescent="0.35">
      <c r="AZ1610" s="185"/>
      <c r="BA1610" s="185"/>
    </row>
    <row r="1611" spans="52:53" x14ac:dyDescent="0.35">
      <c r="AZ1611" s="185"/>
      <c r="BA1611" s="185"/>
    </row>
    <row r="1612" spans="52:53" x14ac:dyDescent="0.35">
      <c r="AZ1612" s="185"/>
      <c r="BA1612" s="185"/>
    </row>
    <row r="1613" spans="52:53" x14ac:dyDescent="0.35">
      <c r="AZ1613" s="185"/>
      <c r="BA1613" s="185"/>
    </row>
    <row r="1614" spans="52:53" x14ac:dyDescent="0.35">
      <c r="AZ1614" s="185"/>
      <c r="BA1614" s="185"/>
    </row>
    <row r="1615" spans="52:53" x14ac:dyDescent="0.35">
      <c r="AZ1615" s="185"/>
      <c r="BA1615" s="185"/>
    </row>
    <row r="1616" spans="52:53" x14ac:dyDescent="0.35">
      <c r="AZ1616" s="185"/>
      <c r="BA1616" s="185"/>
    </row>
    <row r="1617" spans="52:53" x14ac:dyDescent="0.35">
      <c r="AZ1617" s="185"/>
      <c r="BA1617" s="185"/>
    </row>
    <row r="1618" spans="52:53" x14ac:dyDescent="0.35">
      <c r="AZ1618" s="185"/>
      <c r="BA1618" s="185"/>
    </row>
    <row r="1619" spans="52:53" x14ac:dyDescent="0.35">
      <c r="AZ1619" s="185"/>
      <c r="BA1619" s="185"/>
    </row>
    <row r="1620" spans="52:53" x14ac:dyDescent="0.35">
      <c r="AZ1620" s="185"/>
      <c r="BA1620" s="185"/>
    </row>
    <row r="1621" spans="52:53" x14ac:dyDescent="0.35">
      <c r="AZ1621" s="185"/>
      <c r="BA1621" s="185"/>
    </row>
    <row r="1622" spans="52:53" x14ac:dyDescent="0.35">
      <c r="AZ1622" s="185"/>
      <c r="BA1622" s="185"/>
    </row>
    <row r="1623" spans="52:53" x14ac:dyDescent="0.35">
      <c r="AZ1623" s="185"/>
      <c r="BA1623" s="185"/>
    </row>
    <row r="1624" spans="52:53" x14ac:dyDescent="0.35">
      <c r="AZ1624" s="185"/>
      <c r="BA1624" s="185"/>
    </row>
    <row r="1625" spans="52:53" x14ac:dyDescent="0.35">
      <c r="AZ1625" s="185"/>
      <c r="BA1625" s="185"/>
    </row>
    <row r="1626" spans="52:53" x14ac:dyDescent="0.35">
      <c r="AZ1626" s="185"/>
      <c r="BA1626" s="185"/>
    </row>
    <row r="1627" spans="52:53" x14ac:dyDescent="0.35">
      <c r="AZ1627" s="185"/>
      <c r="BA1627" s="185"/>
    </row>
    <row r="1628" spans="52:53" x14ac:dyDescent="0.35">
      <c r="AZ1628" s="185"/>
      <c r="BA1628" s="185"/>
    </row>
    <row r="1629" spans="52:53" x14ac:dyDescent="0.35">
      <c r="AZ1629" s="185"/>
      <c r="BA1629" s="185"/>
    </row>
    <row r="1630" spans="52:53" x14ac:dyDescent="0.35">
      <c r="AZ1630" s="185"/>
      <c r="BA1630" s="185"/>
    </row>
    <row r="1631" spans="52:53" x14ac:dyDescent="0.35">
      <c r="AZ1631" s="185"/>
      <c r="BA1631" s="185"/>
    </row>
    <row r="1632" spans="52:53" x14ac:dyDescent="0.35">
      <c r="AZ1632" s="185"/>
      <c r="BA1632" s="185"/>
    </row>
    <row r="1633" spans="52:53" x14ac:dyDescent="0.35">
      <c r="AZ1633" s="185"/>
      <c r="BA1633" s="185"/>
    </row>
    <row r="1634" spans="52:53" x14ac:dyDescent="0.35">
      <c r="AZ1634" s="185"/>
      <c r="BA1634" s="185"/>
    </row>
    <row r="1635" spans="52:53" x14ac:dyDescent="0.35">
      <c r="AZ1635" s="185"/>
      <c r="BA1635" s="185"/>
    </row>
    <row r="1636" spans="52:53" x14ac:dyDescent="0.35">
      <c r="AZ1636" s="185"/>
      <c r="BA1636" s="185"/>
    </row>
    <row r="1637" spans="52:53" x14ac:dyDescent="0.35">
      <c r="AZ1637" s="185"/>
      <c r="BA1637" s="185"/>
    </row>
    <row r="1638" spans="52:53" x14ac:dyDescent="0.35">
      <c r="AZ1638" s="185"/>
      <c r="BA1638" s="185"/>
    </row>
    <row r="1639" spans="52:53" x14ac:dyDescent="0.35">
      <c r="AZ1639" s="185"/>
      <c r="BA1639" s="185"/>
    </row>
    <row r="1640" spans="52:53" x14ac:dyDescent="0.35">
      <c r="AZ1640" s="185"/>
      <c r="BA1640" s="185"/>
    </row>
    <row r="1641" spans="52:53" x14ac:dyDescent="0.35">
      <c r="AZ1641" s="185"/>
      <c r="BA1641" s="185"/>
    </row>
    <row r="1642" spans="52:53" x14ac:dyDescent="0.35">
      <c r="AZ1642" s="185"/>
      <c r="BA1642" s="185"/>
    </row>
    <row r="1643" spans="52:53" x14ac:dyDescent="0.35">
      <c r="AZ1643" s="185"/>
      <c r="BA1643" s="185"/>
    </row>
    <row r="1644" spans="52:53" x14ac:dyDescent="0.35">
      <c r="AZ1644" s="185"/>
      <c r="BA1644" s="185"/>
    </row>
    <row r="1645" spans="52:53" x14ac:dyDescent="0.35">
      <c r="AZ1645" s="185"/>
      <c r="BA1645" s="185"/>
    </row>
    <row r="1646" spans="52:53" x14ac:dyDescent="0.35">
      <c r="AZ1646" s="185"/>
      <c r="BA1646" s="185"/>
    </row>
    <row r="1647" spans="52:53" x14ac:dyDescent="0.35">
      <c r="AZ1647" s="185"/>
      <c r="BA1647" s="185"/>
    </row>
    <row r="1648" spans="52:53" x14ac:dyDescent="0.35">
      <c r="AZ1648" s="185"/>
      <c r="BA1648" s="185"/>
    </row>
    <row r="1649" spans="52:53" x14ac:dyDescent="0.35">
      <c r="AZ1649" s="185"/>
      <c r="BA1649" s="185"/>
    </row>
    <row r="1650" spans="52:53" x14ac:dyDescent="0.35">
      <c r="AZ1650" s="185"/>
      <c r="BA1650" s="185"/>
    </row>
    <row r="1651" spans="52:53" x14ac:dyDescent="0.35">
      <c r="AZ1651" s="185"/>
      <c r="BA1651" s="185"/>
    </row>
    <row r="1652" spans="52:53" x14ac:dyDescent="0.35">
      <c r="AZ1652" s="185"/>
      <c r="BA1652" s="185"/>
    </row>
    <row r="1653" spans="52:53" x14ac:dyDescent="0.35">
      <c r="AZ1653" s="185"/>
      <c r="BA1653" s="185"/>
    </row>
    <row r="1654" spans="52:53" x14ac:dyDescent="0.35">
      <c r="AZ1654" s="185"/>
      <c r="BA1654" s="185"/>
    </row>
    <row r="1655" spans="52:53" x14ac:dyDescent="0.35">
      <c r="AZ1655" s="185"/>
      <c r="BA1655" s="185"/>
    </row>
    <row r="1656" spans="52:53" x14ac:dyDescent="0.35">
      <c r="AZ1656" s="185"/>
      <c r="BA1656" s="185"/>
    </row>
    <row r="1657" spans="52:53" x14ac:dyDescent="0.35">
      <c r="AZ1657" s="185"/>
      <c r="BA1657" s="185"/>
    </row>
    <row r="1658" spans="52:53" x14ac:dyDescent="0.35">
      <c r="AZ1658" s="185"/>
      <c r="BA1658" s="185"/>
    </row>
    <row r="1659" spans="52:53" x14ac:dyDescent="0.35">
      <c r="AZ1659" s="185"/>
      <c r="BA1659" s="185"/>
    </row>
    <row r="1660" spans="52:53" x14ac:dyDescent="0.35">
      <c r="AZ1660" s="185"/>
      <c r="BA1660" s="185"/>
    </row>
    <row r="1661" spans="52:53" x14ac:dyDescent="0.35">
      <c r="AZ1661" s="185"/>
      <c r="BA1661" s="185"/>
    </row>
    <row r="1662" spans="52:53" x14ac:dyDescent="0.35">
      <c r="AZ1662" s="185"/>
      <c r="BA1662" s="185"/>
    </row>
    <row r="1663" spans="52:53" x14ac:dyDescent="0.35">
      <c r="AZ1663" s="185"/>
      <c r="BA1663" s="185"/>
    </row>
    <row r="1664" spans="52:53" x14ac:dyDescent="0.35">
      <c r="AZ1664" s="185"/>
      <c r="BA1664" s="185"/>
    </row>
    <row r="1665" spans="52:53" x14ac:dyDescent="0.35">
      <c r="AZ1665" s="185"/>
      <c r="BA1665" s="185"/>
    </row>
    <row r="1666" spans="52:53" x14ac:dyDescent="0.35">
      <c r="AZ1666" s="185"/>
      <c r="BA1666" s="185"/>
    </row>
    <row r="1667" spans="52:53" x14ac:dyDescent="0.35">
      <c r="AZ1667" s="185"/>
      <c r="BA1667" s="185"/>
    </row>
    <row r="1668" spans="52:53" x14ac:dyDescent="0.35">
      <c r="AZ1668" s="185"/>
      <c r="BA1668" s="185"/>
    </row>
    <row r="1669" spans="52:53" x14ac:dyDescent="0.35">
      <c r="AZ1669" s="185"/>
      <c r="BA1669" s="185"/>
    </row>
    <row r="1670" spans="52:53" x14ac:dyDescent="0.35">
      <c r="AZ1670" s="185"/>
      <c r="BA1670" s="185"/>
    </row>
    <row r="1671" spans="52:53" x14ac:dyDescent="0.35">
      <c r="AZ1671" s="185"/>
      <c r="BA1671" s="185"/>
    </row>
    <row r="1672" spans="52:53" x14ac:dyDescent="0.35">
      <c r="AZ1672" s="185"/>
      <c r="BA1672" s="185"/>
    </row>
    <row r="1673" spans="52:53" x14ac:dyDescent="0.35">
      <c r="AZ1673" s="185"/>
      <c r="BA1673" s="185"/>
    </row>
    <row r="1674" spans="52:53" x14ac:dyDescent="0.35">
      <c r="AZ1674" s="185"/>
      <c r="BA1674" s="185"/>
    </row>
    <row r="1675" spans="52:53" x14ac:dyDescent="0.35">
      <c r="AZ1675" s="185"/>
      <c r="BA1675" s="185"/>
    </row>
    <row r="1676" spans="52:53" x14ac:dyDescent="0.35">
      <c r="AZ1676" s="185"/>
      <c r="BA1676" s="185"/>
    </row>
    <row r="1677" spans="52:53" x14ac:dyDescent="0.35">
      <c r="AZ1677" s="185"/>
      <c r="BA1677" s="185"/>
    </row>
    <row r="1678" spans="52:53" x14ac:dyDescent="0.35">
      <c r="AZ1678" s="185"/>
      <c r="BA1678" s="185"/>
    </row>
    <row r="1679" spans="52:53" x14ac:dyDescent="0.35">
      <c r="AZ1679" s="185"/>
      <c r="BA1679" s="185"/>
    </row>
    <row r="1680" spans="52:53" x14ac:dyDescent="0.35">
      <c r="AZ1680" s="185"/>
      <c r="BA1680" s="185"/>
    </row>
    <row r="1681" spans="52:53" x14ac:dyDescent="0.35">
      <c r="AZ1681" s="185"/>
      <c r="BA1681" s="185"/>
    </row>
    <row r="1682" spans="52:53" x14ac:dyDescent="0.35">
      <c r="AZ1682" s="185"/>
      <c r="BA1682" s="185"/>
    </row>
    <row r="1683" spans="52:53" x14ac:dyDescent="0.35">
      <c r="AZ1683" s="185"/>
      <c r="BA1683" s="185"/>
    </row>
    <row r="1684" spans="52:53" x14ac:dyDescent="0.35">
      <c r="AZ1684" s="185"/>
      <c r="BA1684" s="185"/>
    </row>
    <row r="1685" spans="52:53" x14ac:dyDescent="0.35">
      <c r="AZ1685" s="185"/>
      <c r="BA1685" s="185"/>
    </row>
    <row r="1686" spans="52:53" x14ac:dyDescent="0.35">
      <c r="AZ1686" s="185"/>
      <c r="BA1686" s="185"/>
    </row>
    <row r="1687" spans="52:53" x14ac:dyDescent="0.35">
      <c r="AZ1687" s="185"/>
      <c r="BA1687" s="185"/>
    </row>
    <row r="1688" spans="52:53" x14ac:dyDescent="0.35">
      <c r="AZ1688" s="185"/>
      <c r="BA1688" s="185"/>
    </row>
    <row r="1689" spans="52:53" x14ac:dyDescent="0.35">
      <c r="AZ1689" s="185"/>
      <c r="BA1689" s="185"/>
    </row>
    <row r="1690" spans="52:53" x14ac:dyDescent="0.35">
      <c r="AZ1690" s="185"/>
      <c r="BA1690" s="185"/>
    </row>
    <row r="1691" spans="52:53" x14ac:dyDescent="0.35">
      <c r="AZ1691" s="185"/>
      <c r="BA1691" s="185"/>
    </row>
    <row r="1692" spans="52:53" x14ac:dyDescent="0.35">
      <c r="AZ1692" s="185"/>
      <c r="BA1692" s="185"/>
    </row>
    <row r="1693" spans="52:53" x14ac:dyDescent="0.35">
      <c r="AZ1693" s="185"/>
      <c r="BA1693" s="185"/>
    </row>
    <row r="1694" spans="52:53" x14ac:dyDescent="0.35">
      <c r="AZ1694" s="185"/>
      <c r="BA1694" s="185"/>
    </row>
    <row r="1695" spans="52:53" x14ac:dyDescent="0.35">
      <c r="AZ1695" s="185"/>
      <c r="BA1695" s="185"/>
    </row>
    <row r="1696" spans="52:53" x14ac:dyDescent="0.35">
      <c r="AZ1696" s="185"/>
      <c r="BA1696" s="185"/>
    </row>
    <row r="1697" spans="52:53" x14ac:dyDescent="0.35">
      <c r="AZ1697" s="185"/>
      <c r="BA1697" s="185"/>
    </row>
    <row r="1698" spans="52:53" x14ac:dyDescent="0.35">
      <c r="AZ1698" s="185"/>
      <c r="BA1698" s="185"/>
    </row>
    <row r="1699" spans="52:53" x14ac:dyDescent="0.35">
      <c r="AZ1699" s="185"/>
      <c r="BA1699" s="185"/>
    </row>
    <row r="1700" spans="52:53" x14ac:dyDescent="0.35">
      <c r="AZ1700" s="185"/>
      <c r="BA1700" s="185"/>
    </row>
    <row r="1701" spans="52:53" x14ac:dyDescent="0.35">
      <c r="AZ1701" s="185"/>
      <c r="BA1701" s="185"/>
    </row>
    <row r="1702" spans="52:53" x14ac:dyDescent="0.35">
      <c r="AZ1702" s="185"/>
      <c r="BA1702" s="185"/>
    </row>
    <row r="1703" spans="52:53" x14ac:dyDescent="0.35">
      <c r="AZ1703" s="185"/>
      <c r="BA1703" s="185"/>
    </row>
    <row r="1704" spans="52:53" x14ac:dyDescent="0.35">
      <c r="AZ1704" s="185"/>
      <c r="BA1704" s="185"/>
    </row>
    <row r="1705" spans="52:53" x14ac:dyDescent="0.35">
      <c r="AZ1705" s="185"/>
      <c r="BA1705" s="185"/>
    </row>
    <row r="1706" spans="52:53" x14ac:dyDescent="0.35">
      <c r="AZ1706" s="185"/>
      <c r="BA1706" s="185"/>
    </row>
    <row r="1707" spans="52:53" x14ac:dyDescent="0.35">
      <c r="AZ1707" s="185"/>
      <c r="BA1707" s="185"/>
    </row>
    <row r="1708" spans="52:53" x14ac:dyDescent="0.35">
      <c r="AZ1708" s="185"/>
      <c r="BA1708" s="185"/>
    </row>
    <row r="1709" spans="52:53" x14ac:dyDescent="0.35">
      <c r="AZ1709" s="185"/>
      <c r="BA1709" s="185"/>
    </row>
    <row r="1710" spans="52:53" x14ac:dyDescent="0.35">
      <c r="AZ1710" s="185"/>
      <c r="BA1710" s="185"/>
    </row>
    <row r="1711" spans="52:53" x14ac:dyDescent="0.35">
      <c r="AZ1711" s="185"/>
      <c r="BA1711" s="185"/>
    </row>
    <row r="1712" spans="52:53" x14ac:dyDescent="0.35">
      <c r="AZ1712" s="185"/>
      <c r="BA1712" s="185"/>
    </row>
    <row r="1713" spans="52:53" x14ac:dyDescent="0.35">
      <c r="AZ1713" s="185"/>
      <c r="BA1713" s="185"/>
    </row>
    <row r="1714" spans="52:53" x14ac:dyDescent="0.35">
      <c r="AZ1714" s="185"/>
      <c r="BA1714" s="185"/>
    </row>
    <row r="1715" spans="52:53" x14ac:dyDescent="0.35">
      <c r="AZ1715" s="185"/>
      <c r="BA1715" s="185"/>
    </row>
    <row r="1716" spans="52:53" x14ac:dyDescent="0.35">
      <c r="AZ1716" s="185"/>
      <c r="BA1716" s="185"/>
    </row>
    <row r="1717" spans="52:53" x14ac:dyDescent="0.35">
      <c r="AZ1717" s="185"/>
      <c r="BA1717" s="185"/>
    </row>
    <row r="1718" spans="52:53" x14ac:dyDescent="0.35">
      <c r="AZ1718" s="185"/>
      <c r="BA1718" s="185"/>
    </row>
    <row r="1719" spans="52:53" x14ac:dyDescent="0.35">
      <c r="AZ1719" s="185"/>
      <c r="BA1719" s="185"/>
    </row>
    <row r="1720" spans="52:53" x14ac:dyDescent="0.35">
      <c r="AZ1720" s="185"/>
      <c r="BA1720" s="185"/>
    </row>
    <row r="1721" spans="52:53" x14ac:dyDescent="0.35">
      <c r="AZ1721" s="185"/>
      <c r="BA1721" s="185"/>
    </row>
    <row r="1722" spans="52:53" x14ac:dyDescent="0.35">
      <c r="AZ1722" s="185"/>
      <c r="BA1722" s="185"/>
    </row>
    <row r="1723" spans="52:53" x14ac:dyDescent="0.35">
      <c r="AZ1723" s="185"/>
      <c r="BA1723" s="185"/>
    </row>
    <row r="1724" spans="52:53" x14ac:dyDescent="0.35">
      <c r="AZ1724" s="185"/>
      <c r="BA1724" s="185"/>
    </row>
    <row r="1725" spans="52:53" x14ac:dyDescent="0.35">
      <c r="AZ1725" s="185"/>
      <c r="BA1725" s="185"/>
    </row>
    <row r="1726" spans="52:53" x14ac:dyDescent="0.35">
      <c r="AZ1726" s="185"/>
      <c r="BA1726" s="185"/>
    </row>
    <row r="1727" spans="52:53" x14ac:dyDescent="0.35">
      <c r="AZ1727" s="185"/>
      <c r="BA1727" s="185"/>
    </row>
    <row r="1728" spans="52:53" x14ac:dyDescent="0.35">
      <c r="AZ1728" s="185"/>
      <c r="BA1728" s="185"/>
    </row>
    <row r="1729" spans="52:53" x14ac:dyDescent="0.35">
      <c r="AZ1729" s="185"/>
      <c r="BA1729" s="185"/>
    </row>
    <row r="1730" spans="52:53" x14ac:dyDescent="0.35">
      <c r="AZ1730" s="185"/>
      <c r="BA1730" s="185"/>
    </row>
    <row r="1731" spans="52:53" x14ac:dyDescent="0.35">
      <c r="AZ1731" s="185"/>
      <c r="BA1731" s="185"/>
    </row>
    <row r="1732" spans="52:53" x14ac:dyDescent="0.35">
      <c r="AZ1732" s="185"/>
      <c r="BA1732" s="185"/>
    </row>
    <row r="1733" spans="52:53" x14ac:dyDescent="0.35">
      <c r="AZ1733" s="185"/>
      <c r="BA1733" s="185"/>
    </row>
    <row r="1734" spans="52:53" x14ac:dyDescent="0.35">
      <c r="AZ1734" s="185"/>
      <c r="BA1734" s="185"/>
    </row>
    <row r="1735" spans="52:53" x14ac:dyDescent="0.35">
      <c r="AZ1735" s="185"/>
      <c r="BA1735" s="185"/>
    </row>
    <row r="1736" spans="52:53" x14ac:dyDescent="0.35">
      <c r="AZ1736" s="185"/>
      <c r="BA1736" s="185"/>
    </row>
    <row r="1737" spans="52:53" x14ac:dyDescent="0.35">
      <c r="AZ1737" s="185"/>
      <c r="BA1737" s="185"/>
    </row>
    <row r="1738" spans="52:53" x14ac:dyDescent="0.35">
      <c r="AZ1738" s="185"/>
      <c r="BA1738" s="185"/>
    </row>
    <row r="1739" spans="52:53" x14ac:dyDescent="0.35">
      <c r="AZ1739" s="185"/>
      <c r="BA1739" s="185"/>
    </row>
    <row r="1740" spans="52:53" x14ac:dyDescent="0.35">
      <c r="AZ1740" s="185"/>
      <c r="BA1740" s="185"/>
    </row>
    <row r="1741" spans="52:53" x14ac:dyDescent="0.35">
      <c r="AZ1741" s="185"/>
      <c r="BA1741" s="185"/>
    </row>
    <row r="1742" spans="52:53" x14ac:dyDescent="0.35">
      <c r="AZ1742" s="185"/>
      <c r="BA1742" s="185"/>
    </row>
    <row r="1743" spans="52:53" x14ac:dyDescent="0.35">
      <c r="AZ1743" s="185"/>
      <c r="BA1743" s="185"/>
    </row>
    <row r="1744" spans="52:53" x14ac:dyDescent="0.35">
      <c r="AZ1744" s="185"/>
      <c r="BA1744" s="185"/>
    </row>
    <row r="1745" spans="52:53" x14ac:dyDescent="0.35">
      <c r="AZ1745" s="185"/>
      <c r="BA1745" s="185"/>
    </row>
    <row r="1746" spans="52:53" x14ac:dyDescent="0.35">
      <c r="AZ1746" s="185"/>
      <c r="BA1746" s="185"/>
    </row>
    <row r="1747" spans="52:53" x14ac:dyDescent="0.35">
      <c r="AZ1747" s="185"/>
      <c r="BA1747" s="185"/>
    </row>
    <row r="1748" spans="52:53" x14ac:dyDescent="0.35">
      <c r="AZ1748" s="185"/>
      <c r="BA1748" s="185"/>
    </row>
    <row r="1749" spans="52:53" x14ac:dyDescent="0.35">
      <c r="AZ1749" s="185"/>
      <c r="BA1749" s="185"/>
    </row>
    <row r="1750" spans="52:53" x14ac:dyDescent="0.35">
      <c r="AZ1750" s="185"/>
      <c r="BA1750" s="185"/>
    </row>
    <row r="1751" spans="52:53" x14ac:dyDescent="0.35">
      <c r="AZ1751" s="185"/>
      <c r="BA1751" s="185"/>
    </row>
    <row r="1752" spans="52:53" x14ac:dyDescent="0.35">
      <c r="AZ1752" s="185"/>
      <c r="BA1752" s="185"/>
    </row>
    <row r="1753" spans="52:53" x14ac:dyDescent="0.35">
      <c r="AZ1753" s="185"/>
      <c r="BA1753" s="185"/>
    </row>
    <row r="1754" spans="52:53" x14ac:dyDescent="0.35">
      <c r="AZ1754" s="185"/>
      <c r="BA1754" s="185"/>
    </row>
    <row r="1755" spans="52:53" x14ac:dyDescent="0.35">
      <c r="AZ1755" s="185"/>
      <c r="BA1755" s="185"/>
    </row>
    <row r="1756" spans="52:53" x14ac:dyDescent="0.35">
      <c r="AZ1756" s="185"/>
      <c r="BA1756" s="185"/>
    </row>
    <row r="1757" spans="52:53" x14ac:dyDescent="0.35">
      <c r="AZ1757" s="185"/>
      <c r="BA1757" s="185"/>
    </row>
    <row r="1758" spans="52:53" x14ac:dyDescent="0.35">
      <c r="AZ1758" s="185"/>
      <c r="BA1758" s="185"/>
    </row>
    <row r="1759" spans="52:53" x14ac:dyDescent="0.35">
      <c r="AZ1759" s="185"/>
      <c r="BA1759" s="185"/>
    </row>
    <row r="1760" spans="52:53" x14ac:dyDescent="0.35">
      <c r="AZ1760" s="185"/>
      <c r="BA1760" s="185"/>
    </row>
    <row r="1761" spans="52:53" x14ac:dyDescent="0.35">
      <c r="AZ1761" s="185"/>
      <c r="BA1761" s="185"/>
    </row>
    <row r="1762" spans="52:53" x14ac:dyDescent="0.35">
      <c r="AZ1762" s="185"/>
      <c r="BA1762" s="185"/>
    </row>
    <row r="1763" spans="52:53" x14ac:dyDescent="0.35">
      <c r="AZ1763" s="185"/>
      <c r="BA1763" s="185"/>
    </row>
    <row r="1764" spans="52:53" x14ac:dyDescent="0.35">
      <c r="AZ1764" s="185"/>
      <c r="BA1764" s="185"/>
    </row>
    <row r="1765" spans="52:53" x14ac:dyDescent="0.35">
      <c r="AZ1765" s="185"/>
      <c r="BA1765" s="185"/>
    </row>
    <row r="1766" spans="52:53" x14ac:dyDescent="0.35">
      <c r="AZ1766" s="185"/>
      <c r="BA1766" s="185"/>
    </row>
    <row r="1767" spans="52:53" x14ac:dyDescent="0.35">
      <c r="AZ1767" s="185"/>
      <c r="BA1767" s="185"/>
    </row>
    <row r="1768" spans="52:53" x14ac:dyDescent="0.35">
      <c r="AZ1768" s="185"/>
      <c r="BA1768" s="185"/>
    </row>
    <row r="1769" spans="52:53" x14ac:dyDescent="0.35">
      <c r="AZ1769" s="185"/>
      <c r="BA1769" s="185"/>
    </row>
    <row r="1770" spans="52:53" x14ac:dyDescent="0.35">
      <c r="AZ1770" s="185"/>
      <c r="BA1770" s="185"/>
    </row>
    <row r="1771" spans="52:53" x14ac:dyDescent="0.35">
      <c r="AZ1771" s="185"/>
      <c r="BA1771" s="185"/>
    </row>
    <row r="1772" spans="52:53" x14ac:dyDescent="0.35">
      <c r="AZ1772" s="185"/>
      <c r="BA1772" s="185"/>
    </row>
    <row r="1773" spans="52:53" x14ac:dyDescent="0.35">
      <c r="AZ1773" s="185"/>
      <c r="BA1773" s="185"/>
    </row>
    <row r="1774" spans="52:53" x14ac:dyDescent="0.35">
      <c r="AZ1774" s="185"/>
      <c r="BA1774" s="185"/>
    </row>
    <row r="1775" spans="52:53" x14ac:dyDescent="0.35">
      <c r="AZ1775" s="185"/>
      <c r="BA1775" s="185"/>
    </row>
    <row r="1776" spans="52:53" x14ac:dyDescent="0.35">
      <c r="AZ1776" s="185"/>
      <c r="BA1776" s="185"/>
    </row>
    <row r="1777" spans="52:53" x14ac:dyDescent="0.35">
      <c r="AZ1777" s="185"/>
      <c r="BA1777" s="185"/>
    </row>
    <row r="1778" spans="52:53" x14ac:dyDescent="0.35">
      <c r="AZ1778" s="185"/>
      <c r="BA1778" s="185"/>
    </row>
    <row r="1779" spans="52:53" x14ac:dyDescent="0.35">
      <c r="AZ1779" s="185"/>
      <c r="BA1779" s="185"/>
    </row>
    <row r="1780" spans="52:53" x14ac:dyDescent="0.35">
      <c r="AZ1780" s="185"/>
      <c r="BA1780" s="185"/>
    </row>
    <row r="1781" spans="52:53" x14ac:dyDescent="0.35">
      <c r="AZ1781" s="185"/>
      <c r="BA1781" s="185"/>
    </row>
    <row r="1782" spans="52:53" x14ac:dyDescent="0.35">
      <c r="AZ1782" s="185"/>
      <c r="BA1782" s="185"/>
    </row>
    <row r="1783" spans="52:53" x14ac:dyDescent="0.35">
      <c r="AZ1783" s="185"/>
      <c r="BA1783" s="185"/>
    </row>
    <row r="1784" spans="52:53" x14ac:dyDescent="0.35">
      <c r="AZ1784" s="185"/>
      <c r="BA1784" s="185"/>
    </row>
    <row r="1785" spans="52:53" x14ac:dyDescent="0.35">
      <c r="AZ1785" s="185"/>
      <c r="BA1785" s="185"/>
    </row>
    <row r="1786" spans="52:53" x14ac:dyDescent="0.35">
      <c r="AZ1786" s="185"/>
      <c r="BA1786" s="185"/>
    </row>
    <row r="1787" spans="52:53" x14ac:dyDescent="0.35">
      <c r="AZ1787" s="185"/>
      <c r="BA1787" s="185"/>
    </row>
    <row r="1788" spans="52:53" x14ac:dyDescent="0.35">
      <c r="AZ1788" s="185"/>
      <c r="BA1788" s="185"/>
    </row>
    <row r="1789" spans="52:53" x14ac:dyDescent="0.35">
      <c r="AZ1789" s="185"/>
      <c r="BA1789" s="185"/>
    </row>
    <row r="1790" spans="52:53" x14ac:dyDescent="0.35">
      <c r="AZ1790" s="185"/>
      <c r="BA1790" s="185"/>
    </row>
    <row r="1791" spans="52:53" x14ac:dyDescent="0.35">
      <c r="AZ1791" s="185"/>
      <c r="BA1791" s="185"/>
    </row>
    <row r="1792" spans="52:53" x14ac:dyDescent="0.35">
      <c r="AZ1792" s="185"/>
      <c r="BA1792" s="185"/>
    </row>
    <row r="1793" spans="52:53" x14ac:dyDescent="0.35">
      <c r="AZ1793" s="185"/>
      <c r="BA1793" s="185"/>
    </row>
    <row r="1794" spans="52:53" x14ac:dyDescent="0.35">
      <c r="AZ1794" s="185"/>
      <c r="BA1794" s="185"/>
    </row>
    <row r="1795" spans="52:53" x14ac:dyDescent="0.35">
      <c r="AZ1795" s="185"/>
      <c r="BA1795" s="185"/>
    </row>
    <row r="1796" spans="52:53" x14ac:dyDescent="0.35">
      <c r="AZ1796" s="185"/>
      <c r="BA1796" s="185"/>
    </row>
    <row r="1797" spans="52:53" x14ac:dyDescent="0.35">
      <c r="AZ1797" s="185"/>
      <c r="BA1797" s="185"/>
    </row>
    <row r="1798" spans="52:53" x14ac:dyDescent="0.35">
      <c r="AZ1798" s="185"/>
      <c r="BA1798" s="185"/>
    </row>
    <row r="1799" spans="52:53" x14ac:dyDescent="0.35">
      <c r="AZ1799" s="185"/>
      <c r="BA1799" s="185"/>
    </row>
    <row r="1800" spans="52:53" x14ac:dyDescent="0.35">
      <c r="AZ1800" s="185"/>
      <c r="BA1800" s="185"/>
    </row>
    <row r="1801" spans="52:53" x14ac:dyDescent="0.35">
      <c r="AZ1801" s="185"/>
      <c r="BA1801" s="185"/>
    </row>
    <row r="1802" spans="52:53" x14ac:dyDescent="0.35">
      <c r="AZ1802" s="185"/>
      <c r="BA1802" s="185"/>
    </row>
    <row r="1803" spans="52:53" x14ac:dyDescent="0.35">
      <c r="AZ1803" s="185"/>
      <c r="BA1803" s="185"/>
    </row>
    <row r="1804" spans="52:53" x14ac:dyDescent="0.3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Lily O. Ling</cp:lastModifiedBy>
  <cp:lastPrinted>2016-05-31T18:15:39Z</cp:lastPrinted>
  <dcterms:created xsi:type="dcterms:W3CDTF">2013-04-08T20:12:31Z</dcterms:created>
  <dcterms:modified xsi:type="dcterms:W3CDTF">2017-07-18T00:10:39Z</dcterms:modified>
</cp:coreProperties>
</file>